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\\filesv\PUBLIC\総務財政課\財政係\報告\01_公営企業関係（簡水・集排・病院）\★公営企業に係る経営比較分析表\【R2年度決算】R4.1.12\公表（R4.2.28）\経営比較分析表\"/>
    </mc:Choice>
  </mc:AlternateContent>
  <xr:revisionPtr revIDLastSave="0" documentId="13_ncr:1_{613897FE-CEC2-42C0-AA33-D1F087DA992E}" xr6:coauthVersionLast="43" xr6:coauthVersionMax="43" xr10:uidLastSave="{00000000-0000-0000-0000-000000000000}"/>
  <workbookProtection workbookAlgorithmName="SHA-512" workbookHashValue="qCerbqpX8zqI32W9K8ghJofG29g0ekolSZL74sYCOgUFrm6hCdmk2UyH8mC5WmRxIETVKu+v9SwRHVBRpWU33A==" workbookSaltValue="TrRgxZ+BfyQn2Z7xF+GPyQ==" workbookSpinCount="100000" lockStructure="1"/>
  <bookViews>
    <workbookView xWindow="-120" yWindow="-120" windowWidth="20730" windowHeight="11160" xr2:uid="{00000000-000D-0000-FFFF-FFFF00000000}"/>
  </bookViews>
  <sheets>
    <sheet name="法非適用_下水道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AL8" i="4"/>
</calcChain>
</file>

<file path=xl/sharedStrings.xml><?xml version="1.0" encoding="utf-8"?>
<sst xmlns="http://schemas.openxmlformats.org/spreadsheetml/2006/main" count="236" uniqueCount="120">
  <si>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</si>
  <si>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</si>
  <si>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</si>
  <si>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</si>
  <si>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</si>
  <si>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</si>
  <si>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</si>
  <si>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</si>
  <si>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</si>
  <si>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</si>
  <si>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</si>
  <si>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</si>
  <si>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</si>
  <si>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</si>
  <si>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</si>
  <si>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</si>
  <si>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</si>
  <si>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</si>
  <si>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</si>
  <si>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</si>
  <si>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</si>
  <si>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</si>
  <si>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</si>
  <si>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</si>
  <si>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</si>
  <si>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</si>
  <si>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</si>
  <si>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</si>
  <si>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</si>
  <si>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</si>
  <si>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</si>
  <si>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</si>
  <si>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</si>
  <si>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</si>
  <si>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</si>
  <si>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</si>
  <si>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</si>
  <si>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</si>
  <si>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</si>
  <si>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</si>
  <si>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</si>
  <si>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</si>
  <si>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</si>
  <si>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</si>
  <si>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</si>
  <si>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</si>
  <si>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</si>
  <si>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</si>
  <si>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</si>
  <si>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</si>
  <si>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</si>
  <si>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</si>
  <si>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</si>
  <si>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</si>
  <si>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</si>
  <si>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</si>
  <si>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</si>
  <si>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</si>
  <si>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</si>
  <si>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</si>
  <si>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</si>
  <si>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</si>
  <si>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</si>
  <si>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</si>
  <si>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</si>
  <si>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</si>
  <si>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</si>
  <si>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</si>
  <si>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</si>
  <si>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</si>
  <si>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</si>
  <si>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</si>
  <si>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</si>
  <si>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</si>
  <si>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</si>
  <si>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</si>
  <si>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</si>
  <si>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</si>
  <si>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</si>
  <si>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</si>
  <si>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</si>
  <si>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</si>
  <si>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</si>
  <si>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</si>
  <si>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</si>
  <si>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</si>
  <si>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</si>
  <si>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</si>
  <si>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</si>
  <si>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</si>
  <si>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</si>
  <si>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</si>
  <si>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</si>
  <si>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</si>
  <si>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</si>
  <si>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</si>
  <si>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</si>
  <si>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</si>
  <si>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厚沢部町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</si>
  <si>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</si>
  <si>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</si>
  <si>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</si>
  <si>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</si>
  <si>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</si>
  <si>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</si>
  <si>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</si>
  <si>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</si>
  <si>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</si>
  <si>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</si>
  <si>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</si>
  <si>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</si>
  <si>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</si>
  <si>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</si>
  <si>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</si>
  <si>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</si>
  <si>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</si>
  <si>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</si>
  <si>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人口の減少や高齢化により加入率が横ばいとなっているため、現状のままの増収は見込めない状況にあるが、平成30年6月から料金改定を実施したことにより、収益的収支比率はある程度改善されたがいまなお、一般会計からの繰入に頼っている状況にある。
・施設更新のための企業債を令和2年度まで借入する予定のため、企業債残高対事業規模比率は増加すると思われる。
・今後の施設更新に向け、経営プランを考えていかなければならない。</t>
    <phoneticPr fontId="4"/>
  </si>
  <si>
    <t>・供用開始年度が平成9年度以降であり、管路については老朽化は進んでいない状況だが、処理場の設備については耐用年数を経過してきており、平成28年度から機能強化計画に基づき順次設備更新を行っており令和2年度に終了。
・今後の計画は、最適整備構想に基づき計画的に設備等の更新を行う予定。</t>
    <rPh sb="107" eb="109">
      <t>コンゴ</t>
    </rPh>
    <rPh sb="110" eb="112">
      <t>ケイカク</t>
    </rPh>
    <rPh sb="116" eb="118">
      <t>セイビ</t>
    </rPh>
    <rPh sb="118" eb="120">
      <t>コウソウ</t>
    </rPh>
    <rPh sb="121" eb="122">
      <t>モト</t>
    </rPh>
    <rPh sb="124" eb="127">
      <t>ケイカクテキ</t>
    </rPh>
    <rPh sb="128" eb="130">
      <t>セツビ</t>
    </rPh>
    <rPh sb="130" eb="131">
      <t>トウ</t>
    </rPh>
    <rPh sb="132" eb="134">
      <t>コウシン</t>
    </rPh>
    <rPh sb="135" eb="136">
      <t>オコナ</t>
    </rPh>
    <rPh sb="137" eb="139">
      <t>ヨテイ</t>
    </rPh>
    <phoneticPr fontId="4"/>
  </si>
  <si>
    <t>・平成30年6月に料金改定を行ったことにより、収益的収支比率は増加したが、主な増要因は、一般会計からの繰入によるものと考えられる。
・水洗化率は幾分上昇しているが、前年同様、区域内人口の減少によるものであり、今後も減少傾向にある。
・企業債元利償還は一般会計繰入により償還している状況にある。</t>
    <rPh sb="37" eb="38">
      <t>オモ</t>
    </rPh>
    <rPh sb="39" eb="40">
      <t>ゾウ</t>
    </rPh>
    <rPh sb="40" eb="42">
      <t>ヨウイン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</si>
</sst>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D-491E-A30A-794228A33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2.0499999999999998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1D-491E-A30A-794228A33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37.5</c:v>
                </c:pt>
                <c:pt idx="1">
                  <c:v>41.11</c:v>
                </c:pt>
                <c:pt idx="2">
                  <c:v>38.86</c:v>
                </c:pt>
                <c:pt idx="3">
                  <c:v>37.979999999999997</c:v>
                </c:pt>
                <c:pt idx="4">
                  <c:v>37.979999999999997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9-481B-A2EF-081710C68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60.65</c:v>
                </c:pt>
                <c:pt idx="1">
                  <c:v>51.75</c:v>
                </c:pt>
                <c:pt idx="2">
                  <c:v>50.68</c:v>
                </c:pt>
                <c:pt idx="3">
                  <c:v>50.14</c:v>
                </c:pt>
                <c:pt idx="4">
                  <c:v>54.83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79-481B-A2EF-081710C68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82.06</c:v>
                </c:pt>
                <c:pt idx="1">
                  <c:v>83.18</c:v>
                </c:pt>
                <c:pt idx="2">
                  <c:v>84.62</c:v>
                </c:pt>
                <c:pt idx="3">
                  <c:v>85.15</c:v>
                </c:pt>
                <c:pt idx="4">
                  <c:v>85.8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B7-4EE2-8FC3-8A8326062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84.58</c:v>
                </c:pt>
                <c:pt idx="1">
                  <c:v>84.84</c:v>
                </c:pt>
                <c:pt idx="2">
                  <c:v>84.86</c:v>
                </c:pt>
                <c:pt idx="3">
                  <c:v>84.98</c:v>
                </c:pt>
                <c:pt idx="4">
                  <c:v>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B7-4EE2-8FC3-8A8326062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70.44</c:v>
                </c:pt>
                <c:pt idx="1">
                  <c:v>66.13</c:v>
                </c:pt>
                <c:pt idx="2">
                  <c:v>122.91</c:v>
                </c:pt>
                <c:pt idx="3">
                  <c:v>112.5</c:v>
                </c:pt>
                <c:pt idx="4">
                  <c:v>114.16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51-4758-ADF3-EA368B33F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51-4758-ADF3-EA368B33F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89-4870-BD48-9CC92362B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89-4870-BD48-9CC92362B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13-4F9B-8962-8FB10CA3F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13-4F9B-8962-8FB10CA3F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9-4FBC-8FC4-A33D609C4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49-4FBC-8FC4-A33D609C4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F7-4A5B-9CBB-1D2B9F2A8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F7-4A5B-9CBB-1D2B9F2A8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555.57000000000005</c:v>
                </c:pt>
                <c:pt idx="1">
                  <c:v>517.38</c:v>
                </c:pt>
                <c:pt idx="2">
                  <c:v>425.13</c:v>
                </c:pt>
                <c:pt idx="3">
                  <c:v>389.82</c:v>
                </c:pt>
                <c:pt idx="4">
                  <c:v>364.38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A2-4C0E-B15D-889FEB50D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974.93</c:v>
                </c:pt>
                <c:pt idx="1">
                  <c:v>855.8</c:v>
                </c:pt>
                <c:pt idx="2">
                  <c:v>789.46</c:v>
                </c:pt>
                <c:pt idx="3">
                  <c:v>826.83</c:v>
                </c:pt>
                <c:pt idx="4">
                  <c:v>867.83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A2-4C0E-B15D-889FEB50D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49.33</c:v>
                </c:pt>
                <c:pt idx="1">
                  <c:v>73.040000000000006</c:v>
                </c:pt>
                <c:pt idx="2">
                  <c:v>82.3</c:v>
                </c:pt>
                <c:pt idx="3">
                  <c:v>79.94</c:v>
                </c:pt>
                <c:pt idx="4">
                  <c:v>71.430000000000007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F0-443A-9076-64BBCD60B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55.32</c:v>
                </c:pt>
                <c:pt idx="1">
                  <c:v>59.8</c:v>
                </c:pt>
                <c:pt idx="2">
                  <c:v>57.77</c:v>
                </c:pt>
                <c:pt idx="3">
                  <c:v>57.31</c:v>
                </c:pt>
                <c:pt idx="4">
                  <c:v>57.08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0-443A-9076-64BBCD60B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309.31</c:v>
                </c:pt>
                <c:pt idx="1">
                  <c:v>207.6</c:v>
                </c:pt>
                <c:pt idx="2">
                  <c:v>217.46</c:v>
                </c:pt>
                <c:pt idx="3">
                  <c:v>236.3</c:v>
                </c:pt>
                <c:pt idx="4">
                  <c:v>263.13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7F-4682-8C66-160CCFD59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283.17</c:v>
                </c:pt>
                <c:pt idx="1">
                  <c:v>263.76</c:v>
                </c:pt>
                <c:pt idx="2">
                  <c:v>274.35000000000002</c:v>
                </c:pt>
                <c:pt idx="3">
                  <c:v>273.52</c:v>
                </c:pt>
                <c:pt idx="4">
                  <c:v>274.99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7F-4682-8C66-160CCFD59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G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北海道　厚沢部町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3701</v>
      </c>
      <c r="AM8" s="51"/>
      <c r="AN8" s="51"/>
      <c r="AO8" s="51"/>
      <c r="AP8" s="51"/>
      <c r="AQ8" s="51"/>
      <c r="AR8" s="51"/>
      <c r="AS8" s="51"/>
      <c r="AT8" s="46">
        <f>データ!T6</f>
        <v>460.58</v>
      </c>
      <c r="AU8" s="46"/>
      <c r="AV8" s="46"/>
      <c r="AW8" s="46"/>
      <c r="AX8" s="46"/>
      <c r="AY8" s="46"/>
      <c r="AZ8" s="46"/>
      <c r="BA8" s="46"/>
      <c r="BB8" s="46">
        <f>データ!U6</f>
        <v>8.0399999999999991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57.64</v>
      </c>
      <c r="Q10" s="46"/>
      <c r="R10" s="46"/>
      <c r="S10" s="46"/>
      <c r="T10" s="46"/>
      <c r="U10" s="46"/>
      <c r="V10" s="46"/>
      <c r="W10" s="46">
        <f>データ!Q6</f>
        <v>98.11</v>
      </c>
      <c r="X10" s="46"/>
      <c r="Y10" s="46"/>
      <c r="Z10" s="46"/>
      <c r="AA10" s="46"/>
      <c r="AB10" s="46"/>
      <c r="AC10" s="46"/>
      <c r="AD10" s="51">
        <f>データ!R6</f>
        <v>3500</v>
      </c>
      <c r="AE10" s="51"/>
      <c r="AF10" s="51"/>
      <c r="AG10" s="51"/>
      <c r="AH10" s="51"/>
      <c r="AI10" s="51"/>
      <c r="AJ10" s="51"/>
      <c r="AK10" s="2"/>
      <c r="AL10" s="51">
        <f>データ!V6</f>
        <v>2112</v>
      </c>
      <c r="AM10" s="51"/>
      <c r="AN10" s="51"/>
      <c r="AO10" s="51"/>
      <c r="AP10" s="51"/>
      <c r="AQ10" s="51"/>
      <c r="AR10" s="51"/>
      <c r="AS10" s="51"/>
      <c r="AT10" s="46">
        <f>データ!W6</f>
        <v>0.83</v>
      </c>
      <c r="AU10" s="46"/>
      <c r="AV10" s="46"/>
      <c r="AW10" s="46"/>
      <c r="AX10" s="46"/>
      <c r="AY10" s="46"/>
      <c r="AZ10" s="46"/>
      <c r="BA10" s="46"/>
      <c r="BB10" s="46">
        <f>データ!X6</f>
        <v>2544.58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76" t="s">
        <v>119</v>
      </c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8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76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8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76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8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76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8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76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8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76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8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76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8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76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8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76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8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76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8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76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8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76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8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76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8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76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8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76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8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76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8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76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8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76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8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6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8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6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8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76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8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76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8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76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8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76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8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76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8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76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8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76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  <c r="BX42" s="77"/>
      <c r="BY42" s="77"/>
      <c r="BZ42" s="78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76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8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9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1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118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117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【832.52】</v>
      </c>
      <c r="I86" s="26" t="str">
        <f>データ!CA6</f>
        <v>【60.94】</v>
      </c>
      <c r="J86" s="26" t="str">
        <f>データ!CL6</f>
        <v>【253.04】</v>
      </c>
      <c r="K86" s="26" t="str">
        <f>データ!CW6</f>
        <v>【54.84】</v>
      </c>
      <c r="L86" s="26" t="str">
        <f>データ!DH6</f>
        <v>【86.60】</v>
      </c>
      <c r="M86" s="26" t="s">
        <v>44</v>
      </c>
      <c r="N86" s="26" t="s">
        <v>44</v>
      </c>
      <c r="O86" s="26" t="str">
        <f>データ!EO6</f>
        <v>【0.16】</v>
      </c>
    </row>
  </sheetData>
  <sheetProtection algorithmName="SHA-512" hashValue="Kk21NXS2er9l+b6DiKfMk3jOWAfJnhTOzZqkf1UFQRiwDt8VDWOhFMLrbTKHct3pK7LCSoGA/gT1JqZgep7teQ==" saltValue="yqHJzj7JgLE19agqNp3/x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83" t="s">
        <v>54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55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56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58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59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60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61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62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63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64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65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66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67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68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2020</v>
      </c>
      <c r="C6" s="33">
        <f t="shared" ref="C6:X6" si="3">C7</f>
        <v>13633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北海道　厚沢部町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57.64</v>
      </c>
      <c r="Q6" s="34">
        <f t="shared" si="3"/>
        <v>98.11</v>
      </c>
      <c r="R6" s="34">
        <f t="shared" si="3"/>
        <v>3500</v>
      </c>
      <c r="S6" s="34">
        <f t="shared" si="3"/>
        <v>3701</v>
      </c>
      <c r="T6" s="34">
        <f t="shared" si="3"/>
        <v>460.58</v>
      </c>
      <c r="U6" s="34">
        <f t="shared" si="3"/>
        <v>8.0399999999999991</v>
      </c>
      <c r="V6" s="34">
        <f t="shared" si="3"/>
        <v>2112</v>
      </c>
      <c r="W6" s="34">
        <f t="shared" si="3"/>
        <v>0.83</v>
      </c>
      <c r="X6" s="34">
        <f t="shared" si="3"/>
        <v>2544.58</v>
      </c>
      <c r="Y6" s="35">
        <f>IF(Y7="",NA(),Y7)</f>
        <v>70.44</v>
      </c>
      <c r="Z6" s="35">
        <f t="shared" ref="Z6:AH6" si="4">IF(Z7="",NA(),Z7)</f>
        <v>66.13</v>
      </c>
      <c r="AA6" s="35">
        <f t="shared" si="4"/>
        <v>122.91</v>
      </c>
      <c r="AB6" s="35">
        <f t="shared" si="4"/>
        <v>112.5</v>
      </c>
      <c r="AC6" s="35">
        <f t="shared" si="4"/>
        <v>114.16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555.57000000000005</v>
      </c>
      <c r="BG6" s="35">
        <f t="shared" ref="BG6:BO6" si="7">IF(BG7="",NA(),BG7)</f>
        <v>517.38</v>
      </c>
      <c r="BH6" s="35">
        <f t="shared" si="7"/>
        <v>425.13</v>
      </c>
      <c r="BI6" s="35">
        <f t="shared" si="7"/>
        <v>389.82</v>
      </c>
      <c r="BJ6" s="35">
        <f t="shared" si="7"/>
        <v>364.38</v>
      </c>
      <c r="BK6" s="35">
        <f t="shared" si="7"/>
        <v>974.93</v>
      </c>
      <c r="BL6" s="35">
        <f t="shared" si="7"/>
        <v>855.8</v>
      </c>
      <c r="BM6" s="35">
        <f t="shared" si="7"/>
        <v>789.46</v>
      </c>
      <c r="BN6" s="35">
        <f t="shared" si="7"/>
        <v>826.83</v>
      </c>
      <c r="BO6" s="35">
        <f t="shared" si="7"/>
        <v>867.83</v>
      </c>
      <c r="BP6" s="34" t="str">
        <f>IF(BP7="","",IF(BP7="-","【-】","【"&amp;SUBSTITUTE(TEXT(BP7,"#,##0.00"),"-","△")&amp;"】"))</f>
        <v>【832.52】</v>
      </c>
      <c r="BQ6" s="35">
        <f>IF(BQ7="",NA(),BQ7)</f>
        <v>49.33</v>
      </c>
      <c r="BR6" s="35">
        <f t="shared" ref="BR6:BZ6" si="8">IF(BR7="",NA(),BR7)</f>
        <v>73.040000000000006</v>
      </c>
      <c r="BS6" s="35">
        <f t="shared" si="8"/>
        <v>82.3</v>
      </c>
      <c r="BT6" s="35">
        <f t="shared" si="8"/>
        <v>79.94</v>
      </c>
      <c r="BU6" s="35">
        <f t="shared" si="8"/>
        <v>71.430000000000007</v>
      </c>
      <c r="BV6" s="35">
        <f t="shared" si="8"/>
        <v>55.32</v>
      </c>
      <c r="BW6" s="35">
        <f t="shared" si="8"/>
        <v>59.8</v>
      </c>
      <c r="BX6" s="35">
        <f t="shared" si="8"/>
        <v>57.77</v>
      </c>
      <c r="BY6" s="35">
        <f t="shared" si="8"/>
        <v>57.31</v>
      </c>
      <c r="BZ6" s="35">
        <f t="shared" si="8"/>
        <v>57.08</v>
      </c>
      <c r="CA6" s="34" t="str">
        <f>IF(CA7="","",IF(CA7="-","【-】","【"&amp;SUBSTITUTE(TEXT(CA7,"#,##0.00"),"-","△")&amp;"】"))</f>
        <v>【60.94】</v>
      </c>
      <c r="CB6" s="35">
        <f>IF(CB7="",NA(),CB7)</f>
        <v>309.31</v>
      </c>
      <c r="CC6" s="35">
        <f t="shared" ref="CC6:CK6" si="9">IF(CC7="",NA(),CC7)</f>
        <v>207.6</v>
      </c>
      <c r="CD6" s="35">
        <f t="shared" si="9"/>
        <v>217.46</v>
      </c>
      <c r="CE6" s="35">
        <f t="shared" si="9"/>
        <v>236.3</v>
      </c>
      <c r="CF6" s="35">
        <f t="shared" si="9"/>
        <v>263.13</v>
      </c>
      <c r="CG6" s="35">
        <f t="shared" si="9"/>
        <v>283.17</v>
      </c>
      <c r="CH6" s="35">
        <f t="shared" si="9"/>
        <v>263.76</v>
      </c>
      <c r="CI6" s="35">
        <f t="shared" si="9"/>
        <v>274.35000000000002</v>
      </c>
      <c r="CJ6" s="35">
        <f t="shared" si="9"/>
        <v>273.52</v>
      </c>
      <c r="CK6" s="35">
        <f t="shared" si="9"/>
        <v>274.99</v>
      </c>
      <c r="CL6" s="34" t="str">
        <f>IF(CL7="","",IF(CL7="-","【-】","【"&amp;SUBSTITUTE(TEXT(CL7,"#,##0.00"),"-","△")&amp;"】"))</f>
        <v>【253.04】</v>
      </c>
      <c r="CM6" s="35">
        <f>IF(CM7="",NA(),CM7)</f>
        <v>37.5</v>
      </c>
      <c r="CN6" s="35">
        <f t="shared" ref="CN6:CV6" si="10">IF(CN7="",NA(),CN7)</f>
        <v>41.11</v>
      </c>
      <c r="CO6" s="35">
        <f t="shared" si="10"/>
        <v>38.86</v>
      </c>
      <c r="CP6" s="35">
        <f t="shared" si="10"/>
        <v>37.979999999999997</v>
      </c>
      <c r="CQ6" s="35">
        <f t="shared" si="10"/>
        <v>37.979999999999997</v>
      </c>
      <c r="CR6" s="35">
        <f t="shared" si="10"/>
        <v>60.65</v>
      </c>
      <c r="CS6" s="35">
        <f t="shared" si="10"/>
        <v>51.75</v>
      </c>
      <c r="CT6" s="35">
        <f t="shared" si="10"/>
        <v>50.68</v>
      </c>
      <c r="CU6" s="35">
        <f t="shared" si="10"/>
        <v>50.14</v>
      </c>
      <c r="CV6" s="35">
        <f t="shared" si="10"/>
        <v>54.83</v>
      </c>
      <c r="CW6" s="34" t="str">
        <f>IF(CW7="","",IF(CW7="-","【-】","【"&amp;SUBSTITUTE(TEXT(CW7,"#,##0.00"),"-","△")&amp;"】"))</f>
        <v>【54.84】</v>
      </c>
      <c r="CX6" s="35">
        <f>IF(CX7="",NA(),CX7)</f>
        <v>82.06</v>
      </c>
      <c r="CY6" s="35">
        <f t="shared" ref="CY6:DG6" si="11">IF(CY7="",NA(),CY7)</f>
        <v>83.18</v>
      </c>
      <c r="CZ6" s="35">
        <f t="shared" si="11"/>
        <v>84.62</v>
      </c>
      <c r="DA6" s="35">
        <f t="shared" si="11"/>
        <v>85.15</v>
      </c>
      <c r="DB6" s="35">
        <f t="shared" si="11"/>
        <v>85.8</v>
      </c>
      <c r="DC6" s="35">
        <f t="shared" si="11"/>
        <v>84.58</v>
      </c>
      <c r="DD6" s="35">
        <f t="shared" si="11"/>
        <v>84.84</v>
      </c>
      <c r="DE6" s="35">
        <f t="shared" si="11"/>
        <v>84.86</v>
      </c>
      <c r="DF6" s="35">
        <f t="shared" si="11"/>
        <v>84.98</v>
      </c>
      <c r="DG6" s="35">
        <f t="shared" si="11"/>
        <v>84.7</v>
      </c>
      <c r="DH6" s="34" t="str">
        <f>IF(DH7="","",IF(DH7="-","【-】","【"&amp;SUBSTITUTE(TEXT(DH7,"#,##0.00"),"-","△")&amp;"】"))</f>
        <v>【86.60】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2.0499999999999998</v>
      </c>
      <c r="EK6" s="35">
        <f t="shared" si="14"/>
        <v>0.01</v>
      </c>
      <c r="EL6" s="35">
        <f t="shared" si="14"/>
        <v>0.01</v>
      </c>
      <c r="EM6" s="35">
        <f t="shared" si="14"/>
        <v>0.02</v>
      </c>
      <c r="EN6" s="35">
        <f t="shared" si="14"/>
        <v>0.25</v>
      </c>
      <c r="EO6" s="34" t="str">
        <f>IF(EO7="","",IF(EO7="-","【-】","【"&amp;SUBSTITUTE(TEXT(EO7,"#,##0.00"),"-","△")&amp;"】"))</f>
        <v>【0.16】</v>
      </c>
    </row>
    <row r="7" spans="1:145" s="36" customFormat="1" x14ac:dyDescent="0.15">
      <c r="A7" s="28"/>
      <c r="B7" s="37">
        <v>2020</v>
      </c>
      <c r="C7" s="37">
        <v>13633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57.64</v>
      </c>
      <c r="Q7" s="38">
        <v>98.11</v>
      </c>
      <c r="R7" s="38">
        <v>3500</v>
      </c>
      <c r="S7" s="38">
        <v>3701</v>
      </c>
      <c r="T7" s="38">
        <v>460.58</v>
      </c>
      <c r="U7" s="38">
        <v>8.0399999999999991</v>
      </c>
      <c r="V7" s="38">
        <v>2112</v>
      </c>
      <c r="W7" s="38">
        <v>0.83</v>
      </c>
      <c r="X7" s="38">
        <v>2544.58</v>
      </c>
      <c r="Y7" s="38">
        <v>70.44</v>
      </c>
      <c r="Z7" s="38">
        <v>66.13</v>
      </c>
      <c r="AA7" s="38">
        <v>122.91</v>
      </c>
      <c r="AB7" s="38">
        <v>112.5</v>
      </c>
      <c r="AC7" s="38">
        <v>114.16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555.57000000000005</v>
      </c>
      <c r="BG7" s="38">
        <v>517.38</v>
      </c>
      <c r="BH7" s="38">
        <v>425.13</v>
      </c>
      <c r="BI7" s="38">
        <v>389.82</v>
      </c>
      <c r="BJ7" s="38">
        <v>364.38</v>
      </c>
      <c r="BK7" s="38">
        <v>974.93</v>
      </c>
      <c r="BL7" s="38">
        <v>855.8</v>
      </c>
      <c r="BM7" s="38">
        <v>789.46</v>
      </c>
      <c r="BN7" s="38">
        <v>826.83</v>
      </c>
      <c r="BO7" s="38">
        <v>867.83</v>
      </c>
      <c r="BP7" s="38">
        <v>832.52</v>
      </c>
      <c r="BQ7" s="38">
        <v>49.33</v>
      </c>
      <c r="BR7" s="38">
        <v>73.040000000000006</v>
      </c>
      <c r="BS7" s="38">
        <v>82.3</v>
      </c>
      <c r="BT7" s="38">
        <v>79.94</v>
      </c>
      <c r="BU7" s="38">
        <v>71.430000000000007</v>
      </c>
      <c r="BV7" s="38">
        <v>55.32</v>
      </c>
      <c r="BW7" s="38">
        <v>59.8</v>
      </c>
      <c r="BX7" s="38">
        <v>57.77</v>
      </c>
      <c r="BY7" s="38">
        <v>57.31</v>
      </c>
      <c r="BZ7" s="38">
        <v>57.08</v>
      </c>
      <c r="CA7" s="38">
        <v>60.94</v>
      </c>
      <c r="CB7" s="38">
        <v>309.31</v>
      </c>
      <c r="CC7" s="38">
        <v>207.6</v>
      </c>
      <c r="CD7" s="38">
        <v>217.46</v>
      </c>
      <c r="CE7" s="38">
        <v>236.3</v>
      </c>
      <c r="CF7" s="38">
        <v>263.13</v>
      </c>
      <c r="CG7" s="38">
        <v>283.17</v>
      </c>
      <c r="CH7" s="38">
        <v>263.76</v>
      </c>
      <c r="CI7" s="38">
        <v>274.35000000000002</v>
      </c>
      <c r="CJ7" s="38">
        <v>273.52</v>
      </c>
      <c r="CK7" s="38">
        <v>274.99</v>
      </c>
      <c r="CL7" s="38">
        <v>253.04</v>
      </c>
      <c r="CM7" s="38">
        <v>37.5</v>
      </c>
      <c r="CN7" s="38">
        <v>41.11</v>
      </c>
      <c r="CO7" s="38">
        <v>38.86</v>
      </c>
      <c r="CP7" s="38">
        <v>37.979999999999997</v>
      </c>
      <c r="CQ7" s="38">
        <v>37.979999999999997</v>
      </c>
      <c r="CR7" s="38">
        <v>60.65</v>
      </c>
      <c r="CS7" s="38">
        <v>51.75</v>
      </c>
      <c r="CT7" s="38">
        <v>50.68</v>
      </c>
      <c r="CU7" s="38">
        <v>50.14</v>
      </c>
      <c r="CV7" s="38">
        <v>54.83</v>
      </c>
      <c r="CW7" s="38">
        <v>54.84</v>
      </c>
      <c r="CX7" s="38">
        <v>82.06</v>
      </c>
      <c r="CY7" s="38">
        <v>83.18</v>
      </c>
      <c r="CZ7" s="38">
        <v>84.62</v>
      </c>
      <c r="DA7" s="38">
        <v>85.15</v>
      </c>
      <c r="DB7" s="38">
        <v>85.8</v>
      </c>
      <c r="DC7" s="38">
        <v>84.58</v>
      </c>
      <c r="DD7" s="38">
        <v>84.84</v>
      </c>
      <c r="DE7" s="38">
        <v>84.86</v>
      </c>
      <c r="DF7" s="38">
        <v>84.98</v>
      </c>
      <c r="DG7" s="38">
        <v>84.7</v>
      </c>
      <c r="DH7" s="38">
        <v>86.6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2.0499999999999998</v>
      </c>
      <c r="EK7" s="38">
        <v>0.01</v>
      </c>
      <c r="EL7" s="38">
        <v>0.01</v>
      </c>
      <c r="EM7" s="38">
        <v>0.02</v>
      </c>
      <c r="EN7" s="38">
        <v>0.25</v>
      </c>
      <c r="EO7" s="38">
        <v>0.16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113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2022-02-28T04:44:59Z</cp:lastPrinted>
  <dcterms:created xsi:type="dcterms:W3CDTF">2021-12-03T07:53:31Z</dcterms:created>
  <dcterms:modified xsi:type="dcterms:W3CDTF">2022-02-28T04:45:01Z</dcterms:modified>
  <cp:category/>
</cp:coreProperties>
</file>