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yasuzawa\Desktop\経営戦略調査関係\経営比較分析表\R1\"/>
    </mc:Choice>
  </mc:AlternateContent>
  <xr:revisionPtr revIDLastSave="0" documentId="13_ncr:1_{0614CF6D-287A-46A1-9691-33254B3A2CCB}" xr6:coauthVersionLast="36" xr6:coauthVersionMax="36" xr10:uidLastSave="{00000000-0000-0000-0000-000000000000}"/>
  <workbookProtection workbookAlgorithmName="SHA-512" workbookHashValue="SMNa4r7v1r+HmTU+WdTAb7zQFbU0v1lBVS/x+Hc0t8my9M+9mEwxBsCg0ffB++l+KvKrv0fVwXnZkPiEZLkxYQ==" workbookSaltValue="ZtNfcPdQp0qGQ+CP5Ol9L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<sst xmlns="http://schemas.openxmlformats.org/spreadsheetml/2006/main" count="233" uniqueCount="117">
  <si>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</si>
  <si>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</si>
  <si>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</si>
  <si>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</si>
  <si>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</si>
  <si>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</si>
  <si>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</si>
  <si>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</si>
  <si>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</si>
  <si>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</si>
  <si>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</si>
  <si>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</si>
  <si>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</si>
  <si>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</si>
  <si>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</si>
  <si>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</si>
  <si>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</si>
  <si>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</si>
  <si>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</si>
  <si>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</si>
  <si>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</si>
  <si>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</si>
  <si>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</si>
  <si>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</si>
  <si>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</si>
  <si>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</si>
  <si>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</si>
  <si>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</si>
  <si>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</si>
  <si>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</si>
  <si>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</si>
  <si>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</si>
  <si>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</si>
  <si>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</si>
  <si>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</si>
  <si>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</si>
  <si>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</si>
  <si>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</si>
  <si>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</si>
  <si>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</si>
  <si>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</si>
  <si>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</si>
  <si>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</si>
  <si>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</si>
  <si>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</si>
  <si>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</si>
  <si>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</si>
  <si>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</si>
  <si>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</si>
  <si>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</si>
  <si>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</si>
  <si>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</si>
  <si>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</si>
  <si>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</si>
  <si>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</si>
  <si>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</si>
  <si>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</si>
  <si>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</si>
  <si>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</si>
  <si>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</si>
  <si>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</si>
  <si>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</si>
  <si>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</si>
  <si>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</si>
  <si>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</si>
  <si>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</si>
  <si>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</si>
  <si>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</si>
  <si>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</si>
  <si>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</si>
  <si>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</si>
  <si>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</si>
  <si>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</si>
  <si>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</si>
  <si>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</si>
  <si>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</si>
  <si>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</si>
  <si>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</si>
  <si>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</si>
  <si>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</si>
  <si>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</si>
  <si>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</si>
  <si>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</si>
  <si>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</si>
  <si>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</si>
  <si>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</si>
  <si>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</si>
  <si>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</si>
  <si>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</si>
  <si>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</si>
  <si>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</si>
  <si>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</si>
  <si>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</si>
  <si>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</si>
  <si>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</si>
  <si>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</si>
  <si>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</si>
  <si>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</si>
  <si>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</si>
  <si>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</si>
  <si>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</si>
  <si>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</si>
  <si>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</si>
  <si>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</si>
  <si>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</si>
  <si>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</si>
  <si>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</si>
  <si>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</si>
  <si>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</si>
  <si>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</si>
  <si>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</si>
  <si>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</si>
  <si>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</si>
  <si>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</si>
  <si>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平成29年度から令和5年度まで施設整備計画により順次改修。管路は今回の事業で約23％更新予定であり、平成８年からの事業と併せると57％更新することになる。よって、管の老朽による漏水は減少していく。
・施設の更新については、本年度50％終了し、令和2年度90％完了する予定である。
</t>
    <rPh sb="101" eb="103">
      <t>シセツ</t>
    </rPh>
    <rPh sb="104" eb="106">
      <t>コウシン</t>
    </rPh>
    <rPh sb="112" eb="115">
      <t>ホンネンド</t>
    </rPh>
    <rPh sb="118" eb="120">
      <t>シュウリョウ</t>
    </rPh>
    <rPh sb="122" eb="124">
      <t>レイワ</t>
    </rPh>
    <rPh sb="125" eb="127">
      <t>ネンド</t>
    </rPh>
    <rPh sb="130" eb="132">
      <t>カンリョウ</t>
    </rPh>
    <rPh sb="134" eb="136">
      <t>ヨテイ</t>
    </rPh>
    <phoneticPr fontId="4"/>
  </si>
  <si>
    <t xml:space="preserve">・現状においては、比較的健全な経営といえるが、平成30年度より施設整備計画に沿って更新しており、施設更新に係る経費を企業債借入により捻出しているため、企業債残高対給水収益比率は借入期間の令和5年度まで増加していく。
・今後の給水人口の減少、住民の高齢化を鑑み、収益減収に対する対策および維持管理等に係る経費を抑制する手段を考えていかなけれなならない。
</t>
    <rPh sb="93" eb="95">
      <t>レイワ</t>
    </rPh>
    <rPh sb="127" eb="128">
      <t>カンガ</t>
    </rPh>
    <rPh sb="130" eb="132">
      <t>シュウエキ</t>
    </rPh>
    <rPh sb="132" eb="134">
      <t>ゲンシュウ</t>
    </rPh>
    <phoneticPr fontId="4"/>
  </si>
  <si>
    <t xml:space="preserve">・収益的収支比率、料金回収率の比率をみると経営的には安定していると思われる。
・電気計装及び管路の更新事業が令和5年度で終了し、その後、償還にかかる経費が増加していく。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</si>
</sst>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DF-4AEA-B4C1-AAE9487DDB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B2DF-4AEA-B4C1-AAE9487DDB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38.51</c:v>
                </c:pt>
                <c:pt idx="1">
                  <c:v>39.119999999999997</c:v>
                </c:pt>
                <c:pt idx="2">
                  <c:v>39.44</c:v>
                </c:pt>
                <c:pt idx="3">
                  <c:v>38.61</c:v>
                </c:pt>
                <c:pt idx="4">
                  <c:v>37.57</c:v>
                </c:pt>
              </c:numCache>
            </c:numRef>
          </c:val>
          <c:extLst>
            <c:ext xmlns:c16="http://schemas.microsoft.com/office/drawing/2014/chart" uri="{C3380CC4-5D6E-409C-BE32-E72D297353CC}">
              <c16:uniqueId val="{00000000-135B-4383-8BC6-A3A68CEA9BB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135B-4383-8BC6-A3A68CEA9BB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99.48</c:v>
                </c:pt>
                <c:pt idx="1">
                  <c:v>99</c:v>
                </c:pt>
                <c:pt idx="2">
                  <c:v>98.97</c:v>
                </c:pt>
                <c:pt idx="3">
                  <c:v>98.94</c:v>
                </c:pt>
                <c:pt idx="4">
                  <c:v>98.47</c:v>
                </c:pt>
              </c:numCache>
            </c:numRef>
          </c:val>
          <c:extLst>
            <c:ext xmlns:c16="http://schemas.microsoft.com/office/drawing/2014/chart" uri="{C3380CC4-5D6E-409C-BE32-E72D297353CC}">
              <c16:uniqueId val="{00000000-4070-4827-8CBD-0AF9BF6AA2C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4070-4827-8CBD-0AF9BF6AA2C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82.06</c:v>
                </c:pt>
                <c:pt idx="1">
                  <c:v>96.2</c:v>
                </c:pt>
                <c:pt idx="2">
                  <c:v>102.07</c:v>
                </c:pt>
                <c:pt idx="3">
                  <c:v>112.03</c:v>
                </c:pt>
                <c:pt idx="4">
                  <c:v>110.94</c:v>
                </c:pt>
              </c:numCache>
            </c:numRef>
          </c:val>
          <c:extLst>
            <c:ext xmlns:c16="http://schemas.microsoft.com/office/drawing/2014/chart" uri="{C3380CC4-5D6E-409C-BE32-E72D297353CC}">
              <c16:uniqueId val="{00000000-A924-4997-BF98-A467B241420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A924-4997-BF98-A467B241420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A-446D-B417-D567B5C70C9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A-446D-B417-D567B5C70C9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35-4BF6-964D-84FEF8DD27C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35-4BF6-964D-84FEF8DD27C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F-4521-BECF-E0F22A4F435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F-4521-BECF-E0F22A4F435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3-44A0-8D25-0F630555D1B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3-44A0-8D25-0F630555D1B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378.9</c:v>
                </c:pt>
                <c:pt idx="1">
                  <c:v>351.28</c:v>
                </c:pt>
                <c:pt idx="2">
                  <c:v>360.23</c:v>
                </c:pt>
                <c:pt idx="3">
                  <c:v>419.92</c:v>
                </c:pt>
                <c:pt idx="4">
                  <c:v>447.86</c:v>
                </c:pt>
              </c:numCache>
            </c:numRef>
          </c:val>
          <c:extLst>
            <c:ext xmlns:c16="http://schemas.microsoft.com/office/drawing/2014/chart" uri="{C3380CC4-5D6E-409C-BE32-E72D297353CC}">
              <c16:uniqueId val="{00000000-D214-4055-B994-3F560691855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D214-4055-B994-3F560691855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81.069999999999993</c:v>
                </c:pt>
                <c:pt idx="1">
                  <c:v>90.58</c:v>
                </c:pt>
                <c:pt idx="2">
                  <c:v>99.98</c:v>
                </c:pt>
                <c:pt idx="3">
                  <c:v>111.03</c:v>
                </c:pt>
                <c:pt idx="4">
                  <c:v>107.95</c:v>
                </c:pt>
              </c:numCache>
            </c:numRef>
          </c:val>
          <c:extLst>
            <c:ext xmlns:c16="http://schemas.microsoft.com/office/drawing/2014/chart" uri="{C3380CC4-5D6E-409C-BE32-E72D297353CC}">
              <c16:uniqueId val="{00000000-842F-4AF1-8ECA-379ACDB4411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842F-4AF1-8ECA-379ACDB4411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191.48</c:v>
                </c:pt>
                <c:pt idx="1">
                  <c:v>171.08</c:v>
                </c:pt>
                <c:pt idx="2">
                  <c:v>154.15</c:v>
                </c:pt>
                <c:pt idx="3">
                  <c:v>161.65</c:v>
                </c:pt>
                <c:pt idx="4">
                  <c:v>175.26</c:v>
                </c:pt>
              </c:numCache>
            </c:numRef>
          </c:val>
          <c:extLst>
            <c:ext xmlns:c16="http://schemas.microsoft.com/office/drawing/2014/chart" uri="{C3380CC4-5D6E-409C-BE32-E72D297353CC}">
              <c16:uniqueId val="{00000000-3600-4775-BC5E-619F4ADAE85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600-4775-BC5E-619F4ADAE85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厚沢部町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3792</v>
      </c>
      <c r="AM8" s="67"/>
      <c r="AN8" s="67"/>
      <c r="AO8" s="67"/>
      <c r="AP8" s="67"/>
      <c r="AQ8" s="67"/>
      <c r="AR8" s="67"/>
      <c r="AS8" s="67"/>
      <c r="AT8" s="66">
        <f>データ!$S$6</f>
        <v>460.58</v>
      </c>
      <c r="AU8" s="66"/>
      <c r="AV8" s="66"/>
      <c r="AW8" s="66"/>
      <c r="AX8" s="66"/>
      <c r="AY8" s="66"/>
      <c r="AZ8" s="66"/>
      <c r="BA8" s="66"/>
      <c r="BB8" s="66">
        <f>データ!$T$6</f>
        <v>8.23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103.29</v>
      </c>
      <c r="Q10" s="66"/>
      <c r="R10" s="66"/>
      <c r="S10" s="66"/>
      <c r="T10" s="66"/>
      <c r="U10" s="66"/>
      <c r="V10" s="66"/>
      <c r="W10" s="67">
        <f>データ!$Q$6</f>
        <v>3500</v>
      </c>
      <c r="X10" s="67"/>
      <c r="Y10" s="67"/>
      <c r="Z10" s="67"/>
      <c r="AA10" s="67"/>
      <c r="AB10" s="67"/>
      <c r="AC10" s="67"/>
      <c r="AD10" s="2"/>
      <c r="AE10" s="2"/>
      <c r="AF10" s="2"/>
      <c r="AG10" s="2"/>
      <c r="AH10" s="2"/>
      <c r="AI10" s="2"/>
      <c r="AJ10" s="2"/>
      <c r="AK10" s="2"/>
      <c r="AL10" s="67">
        <f>データ!$U$6</f>
        <v>3863</v>
      </c>
      <c r="AM10" s="67"/>
      <c r="AN10" s="67"/>
      <c r="AO10" s="67"/>
      <c r="AP10" s="67"/>
      <c r="AQ10" s="67"/>
      <c r="AR10" s="67"/>
      <c r="AS10" s="67"/>
      <c r="AT10" s="66">
        <f>データ!$V$6</f>
        <v>51.41</v>
      </c>
      <c r="AU10" s="66"/>
      <c r="AV10" s="66"/>
      <c r="AW10" s="66"/>
      <c r="AX10" s="66"/>
      <c r="AY10" s="66"/>
      <c r="AZ10" s="66"/>
      <c r="BA10" s="66"/>
      <c r="BB10" s="66">
        <f>データ!$W$6</f>
        <v>75.14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2bkHNNOtxwBkqXR29d2sQQJzeftbtBbQTrTv/NPHqZWNWefvJFsscBjmKwvkH7e/HCOXBPeTOQM/v9YwxQ+z8g==" saltValue="MmU8EuhL1eQuW++ASNff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13633</v>
      </c>
      <c r="D6" s="34">
        <f t="shared" si="3"/>
        <v>47</v>
      </c>
      <c r="E6" s="34">
        <f t="shared" si="3"/>
        <v>1</v>
      </c>
      <c r="F6" s="34">
        <f t="shared" si="3"/>
        <v>0</v>
      </c>
      <c r="G6" s="34">
        <f t="shared" si="3"/>
        <v>0</v>
      </c>
      <c r="H6" s="34" t="str">
        <f t="shared" si="3"/>
        <v>北海道　厚沢部町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103.29</v>
      </c>
      <c r="Q6" s="35">
        <f t="shared" si="3"/>
        <v>3500</v>
      </c>
      <c r="R6" s="35">
        <f t="shared" si="3"/>
        <v>3792</v>
      </c>
      <c r="S6" s="35">
        <f t="shared" si="3"/>
        <v>460.58</v>
      </c>
      <c r="T6" s="35">
        <f t="shared" si="3"/>
        <v>8.23</v>
      </c>
      <c r="U6" s="35">
        <f t="shared" si="3"/>
        <v>3863</v>
      </c>
      <c r="V6" s="35">
        <f t="shared" si="3"/>
        <v>51.41</v>
      </c>
      <c r="W6" s="35">
        <f t="shared" si="3"/>
        <v>75.14</v>
      </c>
      <c r="X6" s="36">
        <f>IF(X7="",NA(),X7)</f>
        <v>82.06</v>
      </c>
      <c r="Y6" s="36">
        <f t="shared" ref="Y6:AG6" si="4">IF(Y7="",NA(),Y7)</f>
        <v>96.2</v>
      </c>
      <c r="Z6" s="36">
        <f t="shared" si="4"/>
        <v>102.07</v>
      </c>
      <c r="AA6" s="36">
        <f t="shared" si="4"/>
        <v>112.03</v>
      </c>
      <c r="AB6" s="36">
        <f t="shared" si="4"/>
        <v>110.94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378.9</v>
      </c>
      <c r="BF6" s="36">
        <f t="shared" ref="BF6:BN6" si="7">IF(BF7="",NA(),BF7)</f>
        <v>351.28</v>
      </c>
      <c r="BG6" s="36">
        <f t="shared" si="7"/>
        <v>360.23</v>
      </c>
      <c r="BH6" s="36">
        <f t="shared" si="7"/>
        <v>419.92</v>
      </c>
      <c r="BI6" s="36">
        <f t="shared" si="7"/>
        <v>447.86</v>
      </c>
      <c r="BJ6" s="36">
        <f t="shared" si="7"/>
        <v>1134.67</v>
      </c>
      <c r="BK6" s="36">
        <f t="shared" si="7"/>
        <v>1144.79</v>
      </c>
      <c r="BL6" s="36">
        <f t="shared" si="7"/>
        <v>1061.58</v>
      </c>
      <c r="BM6" s="36">
        <f t="shared" si="7"/>
        <v>1007.7</v>
      </c>
      <c r="BN6" s="36">
        <f t="shared" si="7"/>
        <v>1018.52</v>
      </c>
      <c r="BO6" s="35" t="str">
        <f>IF(BO7="","",IF(BO7="-","【-】","【"&amp;SUBSTITUTE(TEXT(BO7,"#,##0.00"),"-","△")&amp;"】"))</f>
        <v>【1,084.05】</v>
      </c>
      <c r="BP6" s="36">
        <f>IF(BP7="",NA(),BP7)</f>
        <v>81.069999999999993</v>
      </c>
      <c r="BQ6" s="36">
        <f t="shared" ref="BQ6:BY6" si="8">IF(BQ7="",NA(),BQ7)</f>
        <v>90.58</v>
      </c>
      <c r="BR6" s="36">
        <f t="shared" si="8"/>
        <v>99.98</v>
      </c>
      <c r="BS6" s="36">
        <f t="shared" si="8"/>
        <v>111.03</v>
      </c>
      <c r="BT6" s="36">
        <f t="shared" si="8"/>
        <v>107.95</v>
      </c>
      <c r="BU6" s="36">
        <f t="shared" si="8"/>
        <v>40.6</v>
      </c>
      <c r="BV6" s="36">
        <f t="shared" si="8"/>
        <v>56.04</v>
      </c>
      <c r="BW6" s="36">
        <f t="shared" si="8"/>
        <v>58.52</v>
      </c>
      <c r="BX6" s="36">
        <f t="shared" si="8"/>
        <v>59.22</v>
      </c>
      <c r="BY6" s="36">
        <f t="shared" si="8"/>
        <v>58.79</v>
      </c>
      <c r="BZ6" s="35" t="str">
        <f>IF(BZ7="","",IF(BZ7="-","【-】","【"&amp;SUBSTITUTE(TEXT(BZ7,"#,##0.00"),"-","△")&amp;"】"))</f>
        <v>【53.46】</v>
      </c>
      <c r="CA6" s="36">
        <f>IF(CA7="",NA(),CA7)</f>
        <v>191.48</v>
      </c>
      <c r="CB6" s="36">
        <f t="shared" ref="CB6:CJ6" si="9">IF(CB7="",NA(),CB7)</f>
        <v>171.08</v>
      </c>
      <c r="CC6" s="36">
        <f t="shared" si="9"/>
        <v>154.15</v>
      </c>
      <c r="CD6" s="36">
        <f t="shared" si="9"/>
        <v>161.65</v>
      </c>
      <c r="CE6" s="36">
        <f t="shared" si="9"/>
        <v>175.26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38.51</v>
      </c>
      <c r="CM6" s="36">
        <f t="shared" ref="CM6:CU6" si="10">IF(CM7="",NA(),CM7)</f>
        <v>39.119999999999997</v>
      </c>
      <c r="CN6" s="36">
        <f t="shared" si="10"/>
        <v>39.44</v>
      </c>
      <c r="CO6" s="36">
        <f t="shared" si="10"/>
        <v>38.61</v>
      </c>
      <c r="CP6" s="36">
        <f t="shared" si="10"/>
        <v>37.57</v>
      </c>
      <c r="CQ6" s="36">
        <f t="shared" si="10"/>
        <v>57.29</v>
      </c>
      <c r="CR6" s="36">
        <f t="shared" si="10"/>
        <v>55.9</v>
      </c>
      <c r="CS6" s="36">
        <f t="shared" si="10"/>
        <v>57.3</v>
      </c>
      <c r="CT6" s="36">
        <f t="shared" si="10"/>
        <v>56.76</v>
      </c>
      <c r="CU6" s="36">
        <f t="shared" si="10"/>
        <v>56.04</v>
      </c>
      <c r="CV6" s="35" t="str">
        <f>IF(CV7="","",IF(CV7="-","【-】","【"&amp;SUBSTITUTE(TEXT(CV7,"#,##0.00"),"-","△")&amp;"】"))</f>
        <v>【54.90】</v>
      </c>
      <c r="CW6" s="36">
        <f>IF(CW7="",NA(),CW7)</f>
        <v>99.48</v>
      </c>
      <c r="CX6" s="36">
        <f t="shared" ref="CX6:DF6" si="11">IF(CX7="",NA(),CX7)</f>
        <v>99</v>
      </c>
      <c r="CY6" s="36">
        <f t="shared" si="11"/>
        <v>98.97</v>
      </c>
      <c r="CZ6" s="36">
        <f t="shared" si="11"/>
        <v>98.94</v>
      </c>
      <c r="DA6" s="36">
        <f t="shared" si="11"/>
        <v>98.47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13633</v>
      </c>
      <c r="D7" s="38">
        <v>47</v>
      </c>
      <c r="E7" s="38">
        <v>1</v>
      </c>
      <c r="F7" s="38">
        <v>0</v>
      </c>
      <c r="G7" s="38">
        <v>0</v>
      </c>
      <c r="H7" s="38" t="s">
        <v>96</v>
      </c>
      <c r="I7" s="38" t="s">
        <v>97</v>
      </c>
      <c r="J7" s="38" t="s">
        <v>98</v>
      </c>
      <c r="K7" s="38" t="s">
        <v>99</v>
      </c>
      <c r="L7" s="38" t="s">
        <v>100</v>
      </c>
      <c r="M7" s="38" t="s">
        <v>101</v>
      </c>
      <c r="N7" s="39" t="s">
        <v>102</v>
      </c>
      <c r="O7" s="39" t="s">
        <v>103</v>
      </c>
      <c r="P7" s="39">
        <v>103.29</v>
      </c>
      <c r="Q7" s="39">
        <v>3500</v>
      </c>
      <c r="R7" s="39">
        <v>3792</v>
      </c>
      <c r="S7" s="39">
        <v>460.58</v>
      </c>
      <c r="T7" s="39">
        <v>8.23</v>
      </c>
      <c r="U7" s="39">
        <v>3863</v>
      </c>
      <c r="V7" s="39">
        <v>51.41</v>
      </c>
      <c r="W7" s="39">
        <v>75.14</v>
      </c>
      <c r="X7" s="39">
        <v>82.06</v>
      </c>
      <c r="Y7" s="39">
        <v>96.2</v>
      </c>
      <c r="Z7" s="39">
        <v>102.07</v>
      </c>
      <c r="AA7" s="39">
        <v>112.03</v>
      </c>
      <c r="AB7" s="39">
        <v>110.94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378.9</v>
      </c>
      <c r="BF7" s="39">
        <v>351.28</v>
      </c>
      <c r="BG7" s="39">
        <v>360.23</v>
      </c>
      <c r="BH7" s="39">
        <v>419.92</v>
      </c>
      <c r="BI7" s="39">
        <v>447.86</v>
      </c>
      <c r="BJ7" s="39">
        <v>1134.67</v>
      </c>
      <c r="BK7" s="39">
        <v>1144.79</v>
      </c>
      <c r="BL7" s="39">
        <v>1061.58</v>
      </c>
      <c r="BM7" s="39">
        <v>1007.7</v>
      </c>
      <c r="BN7" s="39">
        <v>1018.52</v>
      </c>
      <c r="BO7" s="39">
        <v>1084.05</v>
      </c>
      <c r="BP7" s="39">
        <v>81.069999999999993</v>
      </c>
      <c r="BQ7" s="39">
        <v>90.58</v>
      </c>
      <c r="BR7" s="39">
        <v>99.98</v>
      </c>
      <c r="BS7" s="39">
        <v>111.03</v>
      </c>
      <c r="BT7" s="39">
        <v>107.95</v>
      </c>
      <c r="BU7" s="39">
        <v>40.6</v>
      </c>
      <c r="BV7" s="39">
        <v>56.04</v>
      </c>
      <c r="BW7" s="39">
        <v>58.52</v>
      </c>
      <c r="BX7" s="39">
        <v>59.22</v>
      </c>
      <c r="BY7" s="39">
        <v>58.79</v>
      </c>
      <c r="BZ7" s="39">
        <v>53.46</v>
      </c>
      <c r="CA7" s="39">
        <v>191.48</v>
      </c>
      <c r="CB7" s="39">
        <v>171.08</v>
      </c>
      <c r="CC7" s="39">
        <v>154.15</v>
      </c>
      <c r="CD7" s="39">
        <v>161.65</v>
      </c>
      <c r="CE7" s="39">
        <v>175.26</v>
      </c>
      <c r="CF7" s="39">
        <v>440.03</v>
      </c>
      <c r="CG7" s="39">
        <v>304.35000000000002</v>
      </c>
      <c r="CH7" s="39">
        <v>296.3</v>
      </c>
      <c r="CI7" s="39">
        <v>292.89999999999998</v>
      </c>
      <c r="CJ7" s="39">
        <v>298.25</v>
      </c>
      <c r="CK7" s="39">
        <v>300.47000000000003</v>
      </c>
      <c r="CL7" s="39">
        <v>38.51</v>
      </c>
      <c r="CM7" s="39">
        <v>39.119999999999997</v>
      </c>
      <c r="CN7" s="39">
        <v>39.44</v>
      </c>
      <c r="CO7" s="39">
        <v>38.61</v>
      </c>
      <c r="CP7" s="39">
        <v>37.57</v>
      </c>
      <c r="CQ7" s="39">
        <v>57.29</v>
      </c>
      <c r="CR7" s="39">
        <v>55.9</v>
      </c>
      <c r="CS7" s="39">
        <v>57.3</v>
      </c>
      <c r="CT7" s="39">
        <v>56.76</v>
      </c>
      <c r="CU7" s="39">
        <v>56.04</v>
      </c>
      <c r="CV7" s="39">
        <v>54.9</v>
      </c>
      <c r="CW7" s="39">
        <v>99.48</v>
      </c>
      <c r="CX7" s="39">
        <v>99</v>
      </c>
      <c r="CY7" s="39">
        <v>98.97</v>
      </c>
      <c r="CZ7" s="39">
        <v>98.94</v>
      </c>
      <c r="DA7" s="39">
        <v>98.47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2021-01-25T00:25:16Z</cp:lastPrinted>
  <dcterms:created xsi:type="dcterms:W3CDTF">2020-12-04T02:17:38Z</dcterms:created>
  <dcterms:modified xsi:type="dcterms:W3CDTF">2021-01-25T02:04:12Z</dcterms:modified>
  <cp:category/>
</cp:coreProperties>
</file>