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3年度決算】R5.1.11\公表（R4.2.28）\経営比較分析表\"/>
    </mc:Choice>
  </mc:AlternateContent>
  <xr:revisionPtr revIDLastSave="0" documentId="13_ncr:1_{1CBAE4F3-918A-4564-AB83-89713BED127D}" xr6:coauthVersionLast="43" xr6:coauthVersionMax="46" xr10:uidLastSave="{00000000-0000-0000-0000-000000000000}"/>
  <workbookProtection workbookAlgorithmName="SHA-512" workbookHashValue="KP7pUbfji5OVR2XPYoZ0jSHcN7gbwi64NHNb8qrNmBFarRfjX+Qax52TvFomVWEOqSKJVBI1gzKX/9vdtCWIlA==" workbookSaltValue="sJ+1hBZZEGLPI4GEUvzSiQ==" workbookSpinCount="100000" lockStructure="1"/>
  <bookViews>
    <workbookView xWindow="240" yWindow="45" windowWidth="20250" windowHeight="10875"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<sst xmlns="http://schemas.openxmlformats.org/spreadsheetml/2006/main" count="233" uniqueCount="119">
  <si>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</si>
  <si>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</si>
  <si>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</si>
  <si>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</si>
  <si>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</si>
  <si>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</si>
  <si>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</si>
  <si>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</si>
  <si>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</si>
  <si>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</si>
  <si>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</si>
  <si>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</si>
  <si>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</si>
  <si>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</si>
  <si>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</si>
  <si>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</si>
  <si>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</si>
  <si>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</si>
  <si>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</si>
  <si>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</si>
  <si>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</si>
  <si>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</si>
  <si>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</si>
  <si>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</si>
  <si>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</si>
  <si>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</si>
  <si>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</si>
  <si>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</si>
  <si>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</si>
  <si>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</si>
  <si>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</si>
  <si>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</si>
  <si>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</si>
  <si>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</si>
  <si>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</si>
  <si>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</si>
  <si>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</si>
  <si>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</si>
  <si>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</si>
  <si>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</si>
  <si>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</si>
  <si>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</si>
  <si>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</si>
  <si>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</si>
  <si>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</si>
  <si>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</si>
  <si>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</si>
  <si>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</si>
  <si>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</si>
  <si>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</si>
  <si>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</si>
  <si>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</si>
  <si>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</si>
  <si>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</si>
  <si>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</si>
  <si>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</si>
  <si>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</si>
  <si>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</si>
  <si>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</si>
  <si>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</si>
  <si>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</si>
  <si>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</si>
  <si>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</si>
  <si>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</si>
  <si>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</si>
  <si>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</si>
  <si>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</si>
  <si>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</si>
  <si>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</si>
  <si>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</si>
  <si>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</si>
  <si>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</si>
  <si>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</si>
  <si>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</si>
  <si>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</si>
  <si>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</si>
  <si>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</si>
  <si>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</si>
  <si>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</si>
  <si>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</si>
  <si>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</si>
  <si>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</si>
  <si>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</si>
  <si>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</si>
  <si>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</si>
  <si>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</si>
  <si>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</si>
  <si>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</si>
  <si>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</si>
  <si>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</si>
  <si>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</si>
  <si>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</si>
  <si>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</si>
  <si>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</si>
  <si>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</si>
  <si>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</si>
  <si>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</si>
  <si>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</si>
  <si>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</si>
  <si>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</si>
  <si>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</si>
  <si>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</si>
  <si>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</si>
  <si>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</si>
  <si>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</si>
  <si>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</si>
  <si>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</si>
  <si>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</si>
  <si>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</si>
  <si>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</si>
  <si>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</si>
  <si>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</si>
  <si>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</si>
  <si>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</si>
  <si>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</si>
  <si>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</si>
  <si>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現状においては、比較的健全な経営といえるが、平成30年度より施設整備計画に沿って更新しており、施設更新に係る経費を企業債借入により捻出しているため、企業債残高対給水収益比率は令和17年度まで増加していくと思われる。
・現段階の料金収入では、収益的収</t>
    </r>
    <r>
      <rPr>
        <sz val="11"/>
        <rFont val="ＭＳ ゴシック"/>
        <family val="3"/>
        <charset val="128"/>
      </rPr>
      <t>支</t>
    </r>
    <r>
      <rPr>
        <sz val="11"/>
        <color theme="1"/>
        <rFont val="ＭＳ ゴシック"/>
        <family val="3"/>
        <charset val="128"/>
      </rPr>
      <t>比率は下がっていく一方である。
・今後の給水人口の減少、住民の高齢化を鑑み、収益減収に対する対策および維持管理等に係る経費を抑制する手段を考えていかなけれなならない。</t>
    </r>
    <rPh sb="103" eb="104">
      <t>オモ</t>
    </rPh>
    <rPh sb="110" eb="113">
      <t>ゲンダンカイ</t>
    </rPh>
    <rPh sb="114" eb="116">
      <t>リョウキン</t>
    </rPh>
    <rPh sb="116" eb="118">
      <t>シュウニュウ</t>
    </rPh>
    <rPh sb="121" eb="124">
      <t>シュウエキテキ</t>
    </rPh>
    <rPh sb="124" eb="126">
      <t>シュウシ</t>
    </rPh>
    <rPh sb="126" eb="128">
      <t>ヒリツ</t>
    </rPh>
    <rPh sb="129" eb="130">
      <t>サ</t>
    </rPh>
    <rPh sb="135" eb="137">
      <t>イッポウ</t>
    </rPh>
    <phoneticPr fontId="4"/>
  </si>
  <si>
    <t>・平成29年度から令和5年度まで施設整備計画により順次改修。管路は今回の事業で約23％更新予定であり、平成８年からの事業と併せると57％更新することになり、管の老朽による漏水は減少していく。
・施設設備の更新については、82％完了した。</t>
    <rPh sb="99" eb="101">
      <t>セツビ</t>
    </rPh>
    <phoneticPr fontId="4"/>
  </si>
  <si>
    <t>・電気計装及び管路の更新事業に係る企業債償還が生じたため、令和元年度から収益的収支比率、料金回収率が若干下がり、企業債残高対給水収益比率は、令和5年度まで更新事業が続くため今後上昇していくものと考える。</t>
    <rPh sb="15" eb="16">
      <t>カカ</t>
    </rPh>
    <rPh sb="17" eb="19">
      <t>キギョウ</t>
    </rPh>
    <rPh sb="19" eb="20">
      <t>サイ</t>
    </rPh>
    <rPh sb="20" eb="22">
      <t>ショウカン</t>
    </rPh>
    <rPh sb="23" eb="24">
      <t>ショウ</t>
    </rPh>
    <rPh sb="36" eb="38">
      <t>シュウエキ</t>
    </rPh>
    <rPh sb="38" eb="39">
      <t>テキ</t>
    </rPh>
    <rPh sb="39" eb="41">
      <t>シュウシ</t>
    </rPh>
    <rPh sb="41" eb="43">
      <t>ヒリツ</t>
    </rPh>
    <rPh sb="44" eb="46">
      <t>リョウキン</t>
    </rPh>
    <rPh sb="46" eb="48">
      <t>カイシュウ</t>
    </rPh>
    <rPh sb="48" eb="49">
      <t>リツ</t>
    </rPh>
    <rPh sb="50" eb="52">
      <t>ジャッカン</t>
    </rPh>
    <rPh sb="52" eb="53">
      <t>サ</t>
    </rPh>
    <rPh sb="56" eb="58">
      <t>キギョウ</t>
    </rPh>
    <rPh sb="58" eb="59">
      <t>サイ</t>
    </rPh>
    <rPh sb="59" eb="61">
      <t>ザンダカ</t>
    </rPh>
    <rPh sb="61" eb="62">
      <t>タイ</t>
    </rPh>
    <rPh sb="62" eb="64">
      <t>キュウスイ</t>
    </rPh>
    <rPh sb="64" eb="66">
      <t>シュウエキ</t>
    </rPh>
    <rPh sb="66" eb="68">
      <t>ヒリツ</t>
    </rPh>
    <rPh sb="77" eb="79">
      <t>コウシン</t>
    </rPh>
    <rPh sb="79" eb="81">
      <t>ジギョウ</t>
    </rPh>
    <rPh sb="82" eb="83">
      <t>ツヅ</t>
    </rPh>
    <rPh sb="86" eb="88">
      <t>コンゴ</t>
    </rPh>
    <rPh sb="88" eb="90">
      <t>ジョウショウ</t>
    </rPh>
    <rPh sb="97" eb="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</si>
</sst>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C8-4086-9800-0C1B6D95EA6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65C8-4086-9800-0C1B6D95EA6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39.44</c:v>
                </c:pt>
                <c:pt idx="1">
                  <c:v>38.61</c:v>
                </c:pt>
                <c:pt idx="2">
                  <c:v>37.57</c:v>
                </c:pt>
                <c:pt idx="3">
                  <c:v>37.69</c:v>
                </c:pt>
                <c:pt idx="4">
                  <c:v>37.28</c:v>
                </c:pt>
              </c:numCache>
            </c:numRef>
          </c:val>
          <c:extLst>
            <c:ext xmlns:c16="http://schemas.microsoft.com/office/drawing/2014/chart" uri="{C3380CC4-5D6E-409C-BE32-E72D297353CC}">
              <c16:uniqueId val="{00000000-B6CF-43E7-B30D-6C23DA2DBF6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B6CF-43E7-B30D-6C23DA2DBF6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98.97</c:v>
                </c:pt>
                <c:pt idx="1">
                  <c:v>98.94</c:v>
                </c:pt>
                <c:pt idx="2">
                  <c:v>98.47</c:v>
                </c:pt>
                <c:pt idx="3">
                  <c:v>97.8</c:v>
                </c:pt>
                <c:pt idx="4">
                  <c:v>97.55</c:v>
                </c:pt>
              </c:numCache>
            </c:numRef>
          </c:val>
          <c:extLst>
            <c:ext xmlns:c16="http://schemas.microsoft.com/office/drawing/2014/chart" uri="{C3380CC4-5D6E-409C-BE32-E72D297353CC}">
              <c16:uniqueId val="{00000000-899E-440C-A8FC-ABC8BB4FB6C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99E-440C-A8FC-ABC8BB4FB6C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102.07</c:v>
                </c:pt>
                <c:pt idx="1">
                  <c:v>112.03</c:v>
                </c:pt>
                <c:pt idx="2">
                  <c:v>110.94</c:v>
                </c:pt>
                <c:pt idx="3">
                  <c:v>96.96</c:v>
                </c:pt>
                <c:pt idx="4">
                  <c:v>86.67</c:v>
                </c:pt>
              </c:numCache>
            </c:numRef>
          </c:val>
          <c:extLst>
            <c:ext xmlns:c16="http://schemas.microsoft.com/office/drawing/2014/chart" uri="{C3380CC4-5D6E-409C-BE32-E72D297353CC}">
              <c16:uniqueId val="{00000000-0196-458D-A11D-31FEB8D4A03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0196-458D-A11D-31FEB8D4A03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A-4EDA-A663-DDF3656756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A-4EDA-A663-DDF3656756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8-4CCB-9ACE-F3C66A51669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8-4CCB-9ACE-F3C66A51669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3-47BE-98AC-989230DF8C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3-47BE-98AC-989230DF8C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24-4DF3-8310-4D284AC35BA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24-4DF3-8310-4D284AC35BA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360.23</c:v>
                </c:pt>
                <c:pt idx="1">
                  <c:v>419.92</c:v>
                </c:pt>
                <c:pt idx="2">
                  <c:v>447.86</c:v>
                </c:pt>
                <c:pt idx="3">
                  <c:v>445.57</c:v>
                </c:pt>
                <c:pt idx="4">
                  <c:v>510.12</c:v>
                </c:pt>
              </c:numCache>
            </c:numRef>
          </c:val>
          <c:extLst>
            <c:ext xmlns:c16="http://schemas.microsoft.com/office/drawing/2014/chart" uri="{C3380CC4-5D6E-409C-BE32-E72D297353CC}">
              <c16:uniqueId val="{00000000-F05E-4B95-8857-90C5BD6157C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F05E-4B95-8857-90C5BD6157C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99.98</c:v>
                </c:pt>
                <c:pt idx="1">
                  <c:v>111.03</c:v>
                </c:pt>
                <c:pt idx="2">
                  <c:v>107.95</c:v>
                </c:pt>
                <c:pt idx="3">
                  <c:v>94.23</c:v>
                </c:pt>
                <c:pt idx="4">
                  <c:v>84.34</c:v>
                </c:pt>
              </c:numCache>
            </c:numRef>
          </c:val>
          <c:extLst>
            <c:ext xmlns:c16="http://schemas.microsoft.com/office/drawing/2014/chart" uri="{C3380CC4-5D6E-409C-BE32-E72D297353CC}">
              <c16:uniqueId val="{00000000-C36F-4B40-A7B1-C6C8A23D40F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C36F-4B40-A7B1-C6C8A23D40F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154.15</c:v>
                </c:pt>
                <c:pt idx="1">
                  <c:v>161.65</c:v>
                </c:pt>
                <c:pt idx="2">
                  <c:v>175.26</c:v>
                </c:pt>
                <c:pt idx="3">
                  <c:v>201.35</c:v>
                </c:pt>
                <c:pt idx="4">
                  <c:v>224.42</c:v>
                </c:pt>
              </c:numCache>
            </c:numRef>
          </c:val>
          <c:extLst>
            <c:ext xmlns:c16="http://schemas.microsoft.com/office/drawing/2014/chart" uri="{C3380CC4-5D6E-409C-BE32-E72D297353CC}">
              <c16:uniqueId val="{00000000-3E9C-4CB6-BC6A-2BF36F884ED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3E9C-4CB6-BC6A-2BF36F884ED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厚沢部町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3599</v>
      </c>
      <c r="AM8" s="37"/>
      <c r="AN8" s="37"/>
      <c r="AO8" s="37"/>
      <c r="AP8" s="37"/>
      <c r="AQ8" s="37"/>
      <c r="AR8" s="37"/>
      <c r="AS8" s="37"/>
      <c r="AT8" s="38">
        <f>データ!$S$6</f>
        <v>460.58</v>
      </c>
      <c r="AU8" s="38"/>
      <c r="AV8" s="38"/>
      <c r="AW8" s="38"/>
      <c r="AX8" s="38"/>
      <c r="AY8" s="38"/>
      <c r="AZ8" s="38"/>
      <c r="BA8" s="38"/>
      <c r="BB8" s="38">
        <f>データ!$T$6</f>
        <v>7.81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102.27</v>
      </c>
      <c r="Q10" s="38"/>
      <c r="R10" s="38"/>
      <c r="S10" s="38"/>
      <c r="T10" s="38"/>
      <c r="U10" s="38"/>
      <c r="V10" s="38"/>
      <c r="W10" s="37">
        <f>データ!$Q$6</f>
        <v>3500</v>
      </c>
      <c r="X10" s="37"/>
      <c r="Y10" s="37"/>
      <c r="Z10" s="37"/>
      <c r="AA10" s="37"/>
      <c r="AB10" s="37"/>
      <c r="AC10" s="37"/>
      <c r="AD10" s="2"/>
      <c r="AE10" s="2"/>
      <c r="AF10" s="2"/>
      <c r="AG10" s="2"/>
      <c r="AH10" s="2"/>
      <c r="AI10" s="2"/>
      <c r="AJ10" s="2"/>
      <c r="AK10" s="2"/>
      <c r="AL10" s="37">
        <f>データ!$U$6</f>
        <v>3644</v>
      </c>
      <c r="AM10" s="37"/>
      <c r="AN10" s="37"/>
      <c r="AO10" s="37"/>
      <c r="AP10" s="37"/>
      <c r="AQ10" s="37"/>
      <c r="AR10" s="37"/>
      <c r="AS10" s="37"/>
      <c r="AT10" s="38">
        <f>データ!$V$6</f>
        <v>51.41</v>
      </c>
      <c r="AU10" s="38"/>
      <c r="AV10" s="38"/>
      <c r="AW10" s="38"/>
      <c r="AX10" s="38"/>
      <c r="AY10" s="38"/>
      <c r="AZ10" s="38"/>
      <c r="BA10" s="38"/>
      <c r="BB10" s="38">
        <f>データ!$W$6</f>
        <v>70.88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118</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WioBvPkVKeyDYMXrMl7RZGmAgnFugCrenWFWABUrAYPwm/Qrmo1nWxS+u/T1xayisXAtY+UqENiBr1zPGuKHfA==" saltValue="qMJgOa6ZU1czhyQj3FTH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13633</v>
      </c>
      <c r="D6" s="20">
        <f t="shared" si="3"/>
        <v>47</v>
      </c>
      <c r="E6" s="20">
        <f t="shared" si="3"/>
        <v>1</v>
      </c>
      <c r="F6" s="20">
        <f t="shared" si="3"/>
        <v>0</v>
      </c>
      <c r="G6" s="20">
        <f t="shared" si="3"/>
        <v>0</v>
      </c>
      <c r="H6" s="20" t="str">
        <f t="shared" si="3"/>
        <v>北海道　厚沢部町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102.27</v>
      </c>
      <c r="Q6" s="21">
        <f t="shared" si="3"/>
        <v>3500</v>
      </c>
      <c r="R6" s="21">
        <f t="shared" si="3"/>
        <v>3599</v>
      </c>
      <c r="S6" s="21">
        <f t="shared" si="3"/>
        <v>460.58</v>
      </c>
      <c r="T6" s="21">
        <f t="shared" si="3"/>
        <v>7.81</v>
      </c>
      <c r="U6" s="21">
        <f t="shared" si="3"/>
        <v>3644</v>
      </c>
      <c r="V6" s="21">
        <f t="shared" si="3"/>
        <v>51.41</v>
      </c>
      <c r="W6" s="21">
        <f t="shared" si="3"/>
        <v>70.88</v>
      </c>
      <c r="X6" s="22">
        <f>IF(X7="",NA(),X7)</f>
        <v>102.07</v>
      </c>
      <c r="Y6" s="22">
        <f t="shared" ref="Y6:AG6" si="4">IF(Y7="",NA(),Y7)</f>
        <v>112.03</v>
      </c>
      <c r="Z6" s="22">
        <f t="shared" si="4"/>
        <v>110.94</v>
      </c>
      <c r="AA6" s="22">
        <f t="shared" si="4"/>
        <v>96.96</v>
      </c>
      <c r="AB6" s="22">
        <f t="shared" si="4"/>
        <v>86.67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360.23</v>
      </c>
      <c r="BF6" s="22">
        <f t="shared" ref="BF6:BN6" si="7">IF(BF7="",NA(),BF7)</f>
        <v>419.92</v>
      </c>
      <c r="BG6" s="22">
        <f t="shared" si="7"/>
        <v>447.86</v>
      </c>
      <c r="BH6" s="22">
        <f t="shared" si="7"/>
        <v>445.57</v>
      </c>
      <c r="BI6" s="22">
        <f t="shared" si="7"/>
        <v>510.12</v>
      </c>
      <c r="BJ6" s="22">
        <f t="shared" si="7"/>
        <v>1061.58</v>
      </c>
      <c r="BK6" s="22">
        <f t="shared" si="7"/>
        <v>1007.7</v>
      </c>
      <c r="BL6" s="22">
        <f t="shared" si="7"/>
        <v>1018.52</v>
      </c>
      <c r="BM6" s="22">
        <f t="shared" si="7"/>
        <v>949.61</v>
      </c>
      <c r="BN6" s="22">
        <f t="shared" si="7"/>
        <v>918.84</v>
      </c>
      <c r="BO6" s="21" t="str">
        <f>IF(BO7="","",IF(BO7="-","【-】","【"&amp;SUBSTITUTE(TEXT(BO7,"#,##0.00"),"-","△")&amp;"】"))</f>
        <v>【940.88】</v>
      </c>
      <c r="BP6" s="22">
        <f>IF(BP7="",NA(),BP7)</f>
        <v>99.98</v>
      </c>
      <c r="BQ6" s="22">
        <f t="shared" ref="BQ6:BY6" si="8">IF(BQ7="",NA(),BQ7)</f>
        <v>111.03</v>
      </c>
      <c r="BR6" s="22">
        <f t="shared" si="8"/>
        <v>107.95</v>
      </c>
      <c r="BS6" s="22">
        <f t="shared" si="8"/>
        <v>94.23</v>
      </c>
      <c r="BT6" s="22">
        <f t="shared" si="8"/>
        <v>84.34</v>
      </c>
      <c r="BU6" s="22">
        <f t="shared" si="8"/>
        <v>58.52</v>
      </c>
      <c r="BV6" s="22">
        <f t="shared" si="8"/>
        <v>59.22</v>
      </c>
      <c r="BW6" s="22">
        <f t="shared" si="8"/>
        <v>58.79</v>
      </c>
      <c r="BX6" s="22">
        <f t="shared" si="8"/>
        <v>58.41</v>
      </c>
      <c r="BY6" s="22">
        <f t="shared" si="8"/>
        <v>58.27</v>
      </c>
      <c r="BZ6" s="21" t="str">
        <f>IF(BZ7="","",IF(BZ7="-","【-】","【"&amp;SUBSTITUTE(TEXT(BZ7,"#,##0.00"),"-","△")&amp;"】"))</f>
        <v>【54.59】</v>
      </c>
      <c r="CA6" s="22">
        <f>IF(CA7="",NA(),CA7)</f>
        <v>154.15</v>
      </c>
      <c r="CB6" s="22">
        <f t="shared" ref="CB6:CJ6" si="9">IF(CB7="",NA(),CB7)</f>
        <v>161.65</v>
      </c>
      <c r="CC6" s="22">
        <f t="shared" si="9"/>
        <v>175.26</v>
      </c>
      <c r="CD6" s="22">
        <f t="shared" si="9"/>
        <v>201.35</v>
      </c>
      <c r="CE6" s="22">
        <f t="shared" si="9"/>
        <v>224.42</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39.44</v>
      </c>
      <c r="CM6" s="22">
        <f t="shared" ref="CM6:CU6" si="10">IF(CM7="",NA(),CM7)</f>
        <v>38.61</v>
      </c>
      <c r="CN6" s="22">
        <f t="shared" si="10"/>
        <v>37.57</v>
      </c>
      <c r="CO6" s="22">
        <f t="shared" si="10"/>
        <v>37.69</v>
      </c>
      <c r="CP6" s="22">
        <f t="shared" si="10"/>
        <v>37.28</v>
      </c>
      <c r="CQ6" s="22">
        <f t="shared" si="10"/>
        <v>57.3</v>
      </c>
      <c r="CR6" s="22">
        <f t="shared" si="10"/>
        <v>56.76</v>
      </c>
      <c r="CS6" s="22">
        <f t="shared" si="10"/>
        <v>56.04</v>
      </c>
      <c r="CT6" s="22">
        <f t="shared" si="10"/>
        <v>58.52</v>
      </c>
      <c r="CU6" s="22">
        <f t="shared" si="10"/>
        <v>58.88</v>
      </c>
      <c r="CV6" s="21" t="str">
        <f>IF(CV7="","",IF(CV7="-","【-】","【"&amp;SUBSTITUTE(TEXT(CV7,"#,##0.00"),"-","△")&amp;"】"))</f>
        <v>【56.42】</v>
      </c>
      <c r="CW6" s="22">
        <f>IF(CW7="",NA(),CW7)</f>
        <v>98.97</v>
      </c>
      <c r="CX6" s="22">
        <f t="shared" ref="CX6:DF6" si="11">IF(CX7="",NA(),CX7)</f>
        <v>98.94</v>
      </c>
      <c r="CY6" s="22">
        <f t="shared" si="11"/>
        <v>98.47</v>
      </c>
      <c r="CZ6" s="22">
        <f t="shared" si="11"/>
        <v>97.8</v>
      </c>
      <c r="DA6" s="22">
        <f t="shared" si="11"/>
        <v>97.55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13633</v>
      </c>
      <c r="D7" s="24">
        <v>47</v>
      </c>
      <c r="E7" s="24">
        <v>1</v>
      </c>
      <c r="F7" s="24">
        <v>0</v>
      </c>
      <c r="G7" s="24">
        <v>0</v>
      </c>
      <c r="H7" s="24" t="s">
        <v>96</v>
      </c>
      <c r="I7" s="24" t="s">
        <v>97</v>
      </c>
      <c r="J7" s="24" t="s">
        <v>98</v>
      </c>
      <c r="K7" s="24" t="s">
        <v>99</v>
      </c>
      <c r="L7" s="24" t="s">
        <v>100</v>
      </c>
      <c r="M7" s="24" t="s">
        <v>101</v>
      </c>
      <c r="N7" s="25" t="s">
        <v>102</v>
      </c>
      <c r="O7" s="25" t="s">
        <v>103</v>
      </c>
      <c r="P7" s="25">
        <v>102.27</v>
      </c>
      <c r="Q7" s="25">
        <v>3500</v>
      </c>
      <c r="R7" s="25">
        <v>3599</v>
      </c>
      <c r="S7" s="25">
        <v>460.58</v>
      </c>
      <c r="T7" s="25">
        <v>7.81</v>
      </c>
      <c r="U7" s="25">
        <v>3644</v>
      </c>
      <c r="V7" s="25">
        <v>51.41</v>
      </c>
      <c r="W7" s="25">
        <v>70.88</v>
      </c>
      <c r="X7" s="25">
        <v>102.07</v>
      </c>
      <c r="Y7" s="25">
        <v>112.03</v>
      </c>
      <c r="Z7" s="25">
        <v>110.94</v>
      </c>
      <c r="AA7" s="25">
        <v>96.96</v>
      </c>
      <c r="AB7" s="25">
        <v>86.67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360.23</v>
      </c>
      <c r="BF7" s="25">
        <v>419.92</v>
      </c>
      <c r="BG7" s="25">
        <v>447.86</v>
      </c>
      <c r="BH7" s="25">
        <v>445.57</v>
      </c>
      <c r="BI7" s="25">
        <v>510.12</v>
      </c>
      <c r="BJ7" s="25">
        <v>1061.58</v>
      </c>
      <c r="BK7" s="25">
        <v>1007.7</v>
      </c>
      <c r="BL7" s="25">
        <v>1018.52</v>
      </c>
      <c r="BM7" s="25">
        <v>949.61</v>
      </c>
      <c r="BN7" s="25">
        <v>918.84</v>
      </c>
      <c r="BO7" s="25">
        <v>940.88</v>
      </c>
      <c r="BP7" s="25">
        <v>99.98</v>
      </c>
      <c r="BQ7" s="25">
        <v>111.03</v>
      </c>
      <c r="BR7" s="25">
        <v>107.95</v>
      </c>
      <c r="BS7" s="25">
        <v>94.23</v>
      </c>
      <c r="BT7" s="25">
        <v>84.34</v>
      </c>
      <c r="BU7" s="25">
        <v>58.52</v>
      </c>
      <c r="BV7" s="25">
        <v>59.22</v>
      </c>
      <c r="BW7" s="25">
        <v>58.79</v>
      </c>
      <c r="BX7" s="25">
        <v>58.41</v>
      </c>
      <c r="BY7" s="25">
        <v>58.27</v>
      </c>
      <c r="BZ7" s="25">
        <v>54.59</v>
      </c>
      <c r="CA7" s="25">
        <v>154.15</v>
      </c>
      <c r="CB7" s="25">
        <v>161.65</v>
      </c>
      <c r="CC7" s="25">
        <v>175.26</v>
      </c>
      <c r="CD7" s="25">
        <v>201.35</v>
      </c>
      <c r="CE7" s="25">
        <v>224.42</v>
      </c>
      <c r="CF7" s="25">
        <v>296.3</v>
      </c>
      <c r="CG7" s="25">
        <v>292.89999999999998</v>
      </c>
      <c r="CH7" s="25">
        <v>298.25</v>
      </c>
      <c r="CI7" s="25">
        <v>303.27999999999997</v>
      </c>
      <c r="CJ7" s="25">
        <v>303.81</v>
      </c>
      <c r="CK7" s="25">
        <v>301.2</v>
      </c>
      <c r="CL7" s="25">
        <v>39.44</v>
      </c>
      <c r="CM7" s="25">
        <v>38.61</v>
      </c>
      <c r="CN7" s="25">
        <v>37.57</v>
      </c>
      <c r="CO7" s="25">
        <v>37.69</v>
      </c>
      <c r="CP7" s="25">
        <v>37.28</v>
      </c>
      <c r="CQ7" s="25">
        <v>57.3</v>
      </c>
      <c r="CR7" s="25">
        <v>56.76</v>
      </c>
      <c r="CS7" s="25">
        <v>56.04</v>
      </c>
      <c r="CT7" s="25">
        <v>58.52</v>
      </c>
      <c r="CU7" s="25">
        <v>58.88</v>
      </c>
      <c r="CV7" s="25">
        <v>56.42</v>
      </c>
      <c r="CW7" s="25">
        <v>98.97</v>
      </c>
      <c r="CX7" s="25">
        <v>98.94</v>
      </c>
      <c r="CY7" s="25">
        <v>98.47</v>
      </c>
      <c r="CZ7" s="25">
        <v>97.8</v>
      </c>
      <c r="DA7" s="25">
        <v>97.55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2023-02-10T04:51:00Z</cp:lastPrinted>
  <dcterms:created xsi:type="dcterms:W3CDTF">2022-12-01T01:07:49Z</dcterms:created>
  <dcterms:modified xsi:type="dcterms:W3CDTF">2023-02-27T02:30:27Z</dcterms:modified>
  <cp:category/>
</cp:coreProperties>
</file>