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\\filesv\PUBLIC\総務財政課\財政係\報告\01_公営企業関係（簡水・集排・病院）\★公営企業に係る経営比較分析表\【R3年度決算】R5.1.11\公表（R4.2.28）\経営比較分析表\"/>
    </mc:Choice>
  </mc:AlternateContent>
  <xr:revisionPtr revIDLastSave="0" documentId="13_ncr:1_{31CAEC7D-0194-4921-9968-88731B4E8F1B}" xr6:coauthVersionLast="43" xr6:coauthVersionMax="46" xr10:uidLastSave="{00000000-0000-0000-0000-000000000000}"/>
  <workbookProtection workbookAlgorithmName="SHA-512" workbookHashValue="NtGiWwquo2BGnZGFB+Xh22rxXdhBJ2W6DXF9tsaJvxJraB32r4nV+GhTvZTrZykSuM7O5quH0x9ILPecFt4OlA==" workbookSaltValue="zaKFsQ/xx54muwDvGThNVQ==" workbookSpinCount="100000" lockStructure="1"/>
  <bookViews>
    <workbookView xWindow="-120" yWindow="-120" windowWidth="20730" windowHeight="11160" xr2:uid="{00000000-000D-0000-FFFF-FFFF00000000}"/>
  </bookViews>
  <sheets>
    <sheet name="法非適用_下水道事業" sheetId="4" r:id="rId1"/>
    <sheet name="データ" sheetId="5" state="hidden" r:id="rId2"/>
  </sheets>
  <calcPr calcId="181029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AT10" i="4"/>
  <c r="AL10" i="4"/>
  <c r="P10" i="4"/>
  <c r="AT8" i="4"/>
</calcChain>
</file>

<file path=xl/sharedStrings.xml><?xml version="1.0" encoding="utf-8"?>
<sst xmlns="http://schemas.openxmlformats.org/spreadsheetml/2006/main" count="236" uniqueCount="121">
  <si>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</si>
  <si>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</si>
  <si>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</si>
  <si>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</si>
  <si>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</si>
  <si>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</si>
  <si>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</si>
  <si>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</si>
  <si>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</si>
  <si>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</si>
  <si>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</si>
  <si>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</si>
  <si>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</si>
  <si>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</si>
  <si>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</si>
  <si>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</si>
  <si>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</si>
  <si>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</si>
  <si>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</si>
  <si>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</si>
  <si>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</si>
  <si>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</si>
  <si>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</si>
  <si>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</si>
  <si>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</si>
  <si>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</si>
  <si>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</si>
  <si>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</si>
  <si>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</si>
  <si>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</si>
  <si>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</si>
  <si>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</si>
  <si>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</si>
  <si>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</si>
  <si>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</si>
  <si>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</si>
  <si>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</si>
  <si>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</si>
  <si>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</si>
  <si>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</si>
  <si>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</si>
  <si>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</si>
  <si>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</si>
  <si>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</si>
  <si>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</si>
  <si>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</si>
  <si>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</si>
  <si>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</si>
  <si>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</si>
  <si>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</si>
  <si>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</si>
  <si>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</si>
  <si>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</si>
  <si>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</si>
  <si>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</si>
  <si>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</si>
  <si>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</si>
  <si>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</si>
  <si>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</si>
  <si>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</si>
  <si>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</si>
  <si>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</si>
  <si>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</si>
  <si>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</si>
  <si>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</si>
  <si>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</si>
  <si>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</si>
  <si>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</si>
  <si>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</si>
  <si>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</si>
  <si>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</si>
  <si>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</si>
  <si>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</si>
  <si>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</si>
  <si>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</si>
  <si>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</si>
  <si>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</si>
  <si>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</si>
  <si>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</si>
  <si>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</si>
  <si>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</si>
  <si>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</si>
  <si>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</si>
  <si>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</si>
  <si>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</si>
  <si>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</si>
  <si>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</si>
  <si>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</si>
  <si>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</si>
  <si>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</si>
  <si>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</si>
  <si>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</si>
  <si>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</si>
  <si>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</si>
  <si>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</si>
  <si>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</si>
  <si>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</si>
  <si>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</si>
  <si>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厚沢部町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</si>
  <si>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</si>
  <si>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</si>
  <si>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</si>
  <si>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</si>
  <si>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</si>
  <si>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</si>
  <si>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</si>
  <si>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</si>
  <si>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</si>
  <si>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</si>
  <si>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</si>
  <si>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</si>
  <si>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</si>
  <si>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</si>
  <si>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</si>
  <si>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</si>
  <si>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</si>
  <si>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</si>
  <si>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</si>
  <si>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供用開始年度が平成9年度以降であり、管路については老朽化は進んでいない状況だが、処理場の設備については耐用年数を経過してきており、平成28年度から機能強化計画に基づき順次設備更新を行っており令和2年度に終了。
・今後の計画は、最適整備構想に基づき計画的に設備等の更新を行う予定。</t>
    <rPh sb="107" eb="109">
      <t>コンゴ</t>
    </rPh>
    <rPh sb="110" eb="112">
      <t>ケイカク</t>
    </rPh>
    <rPh sb="116" eb="118">
      <t>セイビ</t>
    </rPh>
    <rPh sb="118" eb="120">
      <t>コウソウ</t>
    </rPh>
    <rPh sb="121" eb="122">
      <t>モト</t>
    </rPh>
    <rPh sb="124" eb="127">
      <t>ケイカクテキ</t>
    </rPh>
    <rPh sb="128" eb="130">
      <t>セツビ</t>
    </rPh>
    <rPh sb="130" eb="131">
      <t>トウ</t>
    </rPh>
    <rPh sb="132" eb="134">
      <t>コウシン</t>
    </rPh>
    <rPh sb="135" eb="136">
      <t>オコナ</t>
    </rPh>
    <rPh sb="137" eb="139">
      <t>ヨテイ</t>
    </rPh>
    <phoneticPr fontId="4"/>
  </si>
  <si>
    <t>・人口の減少や高齢化により加入率が横ばいとなっているため、現状のままの増収は見込めない状況にあるが、平成30年6月から料金改定を実施したことにより、収益的収支比率はある程度改善されたがいまなお、一般会計からの繰入に頼っている状況にある。
・施設更新のための企業債を令和2年度まで借入したため、企業債残高対事業規模比率は増加すると思われる。
・今後の施設更新に向け、経営プランを考えていかなければならない。</t>
    <phoneticPr fontId="4"/>
  </si>
  <si>
    <t>・平成30年6月に料金改定を行ったことにより、収益的収支比率は増加したが、主な増要因は、一般会計からの繰入によるものと考えられる。
・施設更新のための企業債を令和2年度まで借入したため、企業債残高対事業規模比率は増加している。
・施設利用率は横ばいで推移している。
・水洗化率は幾分上昇しているが、前年同様、区域内人口の減少によるものである。
・企業債元利償還は一般会計繰入により償還している状況にある。
※訂正
　「⑦施設利用率」R03当該値　誤：0→正：36.78</t>
    <rPh sb="37" eb="38">
      <t>オモ</t>
    </rPh>
    <rPh sb="39" eb="40">
      <t>ゾウ</t>
    </rPh>
    <rPh sb="40" eb="42">
      <t>ヨウイン</t>
    </rPh>
    <rPh sb="115" eb="120">
      <t>シセツリヨウリツ</t>
    </rPh>
    <rPh sb="121" eb="122">
      <t>ヨコ</t>
    </rPh>
    <rPh sb="125" eb="127">
      <t>スイイ</t>
    </rPh>
    <rPh sb="205" eb="207">
      <t>テイセイ</t>
    </rPh>
    <rPh sb="211" eb="213">
      <t>シセツ</t>
    </rPh>
    <rPh sb="213" eb="216">
      <t>リヨウリツ</t>
    </rPh>
    <rPh sb="220" eb="222">
      <t>トウガイ</t>
    </rPh>
    <rPh sb="222" eb="223">
      <t>アタイ</t>
    </rPh>
    <rPh sb="224" eb="225">
      <t>アヤマ</t>
    </rPh>
    <rPh sb="228" eb="229">
      <t>タダ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</si>
</sst>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5-4A1E-BBF6-D78080A97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55-4A1E-BBF6-D78080A97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41.11</c:v>
                </c:pt>
                <c:pt idx="1">
                  <c:v>38.86</c:v>
                </c:pt>
                <c:pt idx="2">
                  <c:v>37.979999999999997</c:v>
                </c:pt>
                <c:pt idx="3">
                  <c:v>37.979999999999997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4-4C07-A5CF-77D57DA4B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D4-4C07-A5CF-77D57DA4B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83.18</c:v>
                </c:pt>
                <c:pt idx="1">
                  <c:v>84.62</c:v>
                </c:pt>
                <c:pt idx="2">
                  <c:v>85.15</c:v>
                </c:pt>
                <c:pt idx="3">
                  <c:v>85.8</c:v>
                </c:pt>
                <c:pt idx="4">
                  <c:v>87.37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0-4D13-89FC-4118A1F6F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0-4D13-89FC-4118A1F6F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66.13</c:v>
                </c:pt>
                <c:pt idx="1">
                  <c:v>122.91</c:v>
                </c:pt>
                <c:pt idx="2">
                  <c:v>112.5</c:v>
                </c:pt>
                <c:pt idx="3">
                  <c:v>114.16</c:v>
                </c:pt>
                <c:pt idx="4">
                  <c:v>108.79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73-4496-B536-E5B31FB35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73-4496-B536-E5B31FB35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9-4A7D-8D98-F647C7F3A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39-4A7D-8D98-F647C7F3A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1-4476-AD9F-3422A9CCA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F1-4476-AD9F-3422A9CCA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5-462F-A2E9-52ADD1C86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65-462F-A2E9-52ADD1C86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7-4EA7-93A8-6FE08E550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87-4EA7-93A8-6FE08E550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517.38</c:v>
                </c:pt>
                <c:pt idx="1">
                  <c:v>425.13</c:v>
                </c:pt>
                <c:pt idx="2">
                  <c:v>389.82</c:v>
                </c:pt>
                <c:pt idx="3">
                  <c:v>364.38</c:v>
                </c:pt>
                <c:pt idx="4">
                  <c:v>1103.06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C-4A17-8AC4-4BC6AD320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DC-4A17-8AC4-4BC6AD320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73.040000000000006</c:v>
                </c:pt>
                <c:pt idx="1">
                  <c:v>82.3</c:v>
                </c:pt>
                <c:pt idx="2">
                  <c:v>79.94</c:v>
                </c:pt>
                <c:pt idx="3">
                  <c:v>71.430000000000007</c:v>
                </c:pt>
                <c:pt idx="4">
                  <c:v>70.94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6-4765-B275-EEA793922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D6-4765-B275-EEA793922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207.6</c:v>
                </c:pt>
                <c:pt idx="1">
                  <c:v>217.46</c:v>
                </c:pt>
                <c:pt idx="2">
                  <c:v>236.3</c:v>
                </c:pt>
                <c:pt idx="3">
                  <c:v>263.13</c:v>
                </c:pt>
                <c:pt idx="4">
                  <c:v>267.39999999999998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3-4418-8DC0-A2596BDE9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B3-4418-8DC0-A2596BDE9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北海道　厚沢部町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3599</v>
      </c>
      <c r="AM8" s="42"/>
      <c r="AN8" s="42"/>
      <c r="AO8" s="42"/>
      <c r="AP8" s="42"/>
      <c r="AQ8" s="42"/>
      <c r="AR8" s="42"/>
      <c r="AS8" s="42"/>
      <c r="AT8" s="35">
        <f>データ!T6</f>
        <v>460.58</v>
      </c>
      <c r="AU8" s="35"/>
      <c r="AV8" s="35"/>
      <c r="AW8" s="35"/>
      <c r="AX8" s="35"/>
      <c r="AY8" s="35"/>
      <c r="AZ8" s="35"/>
      <c r="BA8" s="35"/>
      <c r="BB8" s="35">
        <f>データ!U6</f>
        <v>7.81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57.34</v>
      </c>
      <c r="Q10" s="35"/>
      <c r="R10" s="35"/>
      <c r="S10" s="35"/>
      <c r="T10" s="35"/>
      <c r="U10" s="35"/>
      <c r="V10" s="35"/>
      <c r="W10" s="35">
        <f>データ!Q6</f>
        <v>97.9</v>
      </c>
      <c r="X10" s="35"/>
      <c r="Y10" s="35"/>
      <c r="Z10" s="35"/>
      <c r="AA10" s="35"/>
      <c r="AB10" s="35"/>
      <c r="AC10" s="35"/>
      <c r="AD10" s="42">
        <f>データ!R6</f>
        <v>3500</v>
      </c>
      <c r="AE10" s="42"/>
      <c r="AF10" s="42"/>
      <c r="AG10" s="42"/>
      <c r="AH10" s="42"/>
      <c r="AI10" s="42"/>
      <c r="AJ10" s="42"/>
      <c r="AK10" s="2"/>
      <c r="AL10" s="42">
        <f>データ!V6</f>
        <v>2043</v>
      </c>
      <c r="AM10" s="42"/>
      <c r="AN10" s="42"/>
      <c r="AO10" s="42"/>
      <c r="AP10" s="42"/>
      <c r="AQ10" s="42"/>
      <c r="AR10" s="42"/>
      <c r="AS10" s="42"/>
      <c r="AT10" s="35">
        <f>データ!W6</f>
        <v>0.83</v>
      </c>
      <c r="AU10" s="35"/>
      <c r="AV10" s="35"/>
      <c r="AW10" s="35"/>
      <c r="AX10" s="35"/>
      <c r="AY10" s="35"/>
      <c r="AZ10" s="35"/>
      <c r="BA10" s="35"/>
      <c r="BB10" s="35">
        <f>データ!X6</f>
        <v>2461.4499999999998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120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1" t="s">
        <v>118</v>
      </c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1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1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1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1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1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1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1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1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1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1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1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1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71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71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1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1" t="s">
        <v>119</v>
      </c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1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1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1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1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1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1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1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1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1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1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1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1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1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1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1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15">
      <c r="C83" s="77" t="s">
        <v>30</v>
      </c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44</v>
      </c>
      <c r="N86" s="12" t="s">
        <v>44</v>
      </c>
      <c r="O86" s="12" t="str">
        <f>データ!EO6</f>
        <v>【0.03】</v>
      </c>
    </row>
  </sheetData>
  <sheetProtection algorithmName="SHA-512" hashValue="Uvbvzm9NelWQsV7WqWokoh72/WNp55YEhc2iBO1UF9EO7zH0kqrZwyLwCV8EWdK0xfIgpQMEUsNtIDJNQ9TIvA==" saltValue="Eg7BXcHtf5HmHFnKMlls3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9" t="s">
        <v>54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55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56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58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59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60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61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62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63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64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65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66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67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68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13633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北海道　厚沢部町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57.34</v>
      </c>
      <c r="Q6" s="20">
        <f t="shared" si="3"/>
        <v>97.9</v>
      </c>
      <c r="R6" s="20">
        <f t="shared" si="3"/>
        <v>3500</v>
      </c>
      <c r="S6" s="20">
        <f t="shared" si="3"/>
        <v>3599</v>
      </c>
      <c r="T6" s="20">
        <f t="shared" si="3"/>
        <v>460.58</v>
      </c>
      <c r="U6" s="20">
        <f t="shared" si="3"/>
        <v>7.81</v>
      </c>
      <c r="V6" s="20">
        <f t="shared" si="3"/>
        <v>2043</v>
      </c>
      <c r="W6" s="20">
        <f t="shared" si="3"/>
        <v>0.83</v>
      </c>
      <c r="X6" s="20">
        <f t="shared" si="3"/>
        <v>2461.4499999999998</v>
      </c>
      <c r="Y6" s="21">
        <f>IF(Y7="",NA(),Y7)</f>
        <v>66.13</v>
      </c>
      <c r="Z6" s="21">
        <f t="shared" ref="Z6:AH6" si="4">IF(Z7="",NA(),Z7)</f>
        <v>122.91</v>
      </c>
      <c r="AA6" s="21">
        <f t="shared" si="4"/>
        <v>112.5</v>
      </c>
      <c r="AB6" s="21">
        <f t="shared" si="4"/>
        <v>114.16</v>
      </c>
      <c r="AC6" s="21">
        <f t="shared" si="4"/>
        <v>108.79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517.38</v>
      </c>
      <c r="BG6" s="21">
        <f t="shared" ref="BG6:BO6" si="7">IF(BG7="",NA(),BG7)</f>
        <v>425.13</v>
      </c>
      <c r="BH6" s="21">
        <f t="shared" si="7"/>
        <v>389.82</v>
      </c>
      <c r="BI6" s="21">
        <f t="shared" si="7"/>
        <v>364.38</v>
      </c>
      <c r="BJ6" s="21">
        <f t="shared" si="7"/>
        <v>1103.06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73.040000000000006</v>
      </c>
      <c r="BR6" s="21">
        <f t="shared" ref="BR6:BZ6" si="8">IF(BR7="",NA(),BR7)</f>
        <v>82.3</v>
      </c>
      <c r="BS6" s="21">
        <f t="shared" si="8"/>
        <v>79.94</v>
      </c>
      <c r="BT6" s="21">
        <f t="shared" si="8"/>
        <v>71.430000000000007</v>
      </c>
      <c r="BU6" s="21">
        <f t="shared" si="8"/>
        <v>70.94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207.6</v>
      </c>
      <c r="CC6" s="21">
        <f t="shared" ref="CC6:CK6" si="9">IF(CC7="",NA(),CC7)</f>
        <v>217.46</v>
      </c>
      <c r="CD6" s="21">
        <f t="shared" si="9"/>
        <v>236.3</v>
      </c>
      <c r="CE6" s="21">
        <f t="shared" si="9"/>
        <v>263.13</v>
      </c>
      <c r="CF6" s="21">
        <f t="shared" si="9"/>
        <v>267.39999999999998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41.11</v>
      </c>
      <c r="CN6" s="21">
        <f t="shared" ref="CN6:CV6" si="10">IF(CN7="",NA(),CN7)</f>
        <v>38.86</v>
      </c>
      <c r="CO6" s="21">
        <f t="shared" si="10"/>
        <v>37.979999999999997</v>
      </c>
      <c r="CP6" s="21">
        <f t="shared" si="10"/>
        <v>37.979999999999997</v>
      </c>
      <c r="CQ6" s="20">
        <f t="shared" si="10"/>
        <v>0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83.18</v>
      </c>
      <c r="CY6" s="21">
        <f t="shared" ref="CY6:DG6" si="11">IF(CY7="",NA(),CY7)</f>
        <v>84.62</v>
      </c>
      <c r="CZ6" s="21">
        <f t="shared" si="11"/>
        <v>85.15</v>
      </c>
      <c r="DA6" s="21">
        <f t="shared" si="11"/>
        <v>85.8</v>
      </c>
      <c r="DB6" s="21">
        <f t="shared" si="11"/>
        <v>87.37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13633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57.34</v>
      </c>
      <c r="Q7" s="24">
        <v>97.9</v>
      </c>
      <c r="R7" s="24">
        <v>3500</v>
      </c>
      <c r="S7" s="24">
        <v>3599</v>
      </c>
      <c r="T7" s="24">
        <v>460.58</v>
      </c>
      <c r="U7" s="24">
        <v>7.81</v>
      </c>
      <c r="V7" s="24">
        <v>2043</v>
      </c>
      <c r="W7" s="24">
        <v>0.83</v>
      </c>
      <c r="X7" s="24">
        <v>2461.4499999999998</v>
      </c>
      <c r="Y7" s="24">
        <v>66.13</v>
      </c>
      <c r="Z7" s="24">
        <v>122.91</v>
      </c>
      <c r="AA7" s="24">
        <v>112.5</v>
      </c>
      <c r="AB7" s="24">
        <v>114.16</v>
      </c>
      <c r="AC7" s="24">
        <v>108.79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517.38</v>
      </c>
      <c r="BG7" s="24">
        <v>425.13</v>
      </c>
      <c r="BH7" s="24">
        <v>389.82</v>
      </c>
      <c r="BI7" s="24">
        <v>364.38</v>
      </c>
      <c r="BJ7" s="24">
        <v>1103.06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73.040000000000006</v>
      </c>
      <c r="BR7" s="24">
        <v>82.3</v>
      </c>
      <c r="BS7" s="24">
        <v>79.94</v>
      </c>
      <c r="BT7" s="24">
        <v>71.430000000000007</v>
      </c>
      <c r="BU7" s="24">
        <v>70.94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207.6</v>
      </c>
      <c r="CC7" s="24">
        <v>217.46</v>
      </c>
      <c r="CD7" s="24">
        <v>236.3</v>
      </c>
      <c r="CE7" s="24">
        <v>263.13</v>
      </c>
      <c r="CF7" s="24">
        <v>267.39999999999998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41.11</v>
      </c>
      <c r="CN7" s="24">
        <v>38.86</v>
      </c>
      <c r="CO7" s="24">
        <v>37.979999999999997</v>
      </c>
      <c r="CP7" s="24">
        <v>37.979999999999997</v>
      </c>
      <c r="CQ7" s="24">
        <v>0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83.18</v>
      </c>
      <c r="CY7" s="24">
        <v>84.62</v>
      </c>
      <c r="CZ7" s="24">
        <v>85.15</v>
      </c>
      <c r="DA7" s="24">
        <v>85.8</v>
      </c>
      <c r="DB7" s="24">
        <v>87.37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116</v>
      </c>
      <c r="F13" t="s">
        <v>115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2023-02-10T07:23:31Z</cp:lastPrinted>
  <dcterms:created xsi:type="dcterms:W3CDTF">2023-01-12T23:58:40Z</dcterms:created>
  <dcterms:modified xsi:type="dcterms:W3CDTF">2023-02-27T02:42:33Z</dcterms:modified>
  <cp:category/>
</cp:coreProperties>
</file>