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PUBLIC\総務財政課\財政係\報告\01_公営企業関係（簡水・集排・病院）\★公営企業に係る経営比較分析表\【R4年度決算】R6.1.18\公表（R6.3.8）\経営比較分析表\"/>
    </mc:Choice>
  </mc:AlternateContent>
  <xr:revisionPtr revIDLastSave="0" documentId="13_ncr:1_{FD5E9E02-C39A-4AB8-94DC-CB30451C9848}" xr6:coauthVersionLast="43" xr6:coauthVersionMax="43" xr10:uidLastSave="{00000000-0000-0000-0000-000000000000}"/>
  <workbookProtection workbookAlgorithmName="SHA-512" workbookHashValue="F0Dl41eyAvB/93eSwWHUUY6GFZ6PfP6iBYynzXq0HZW8CcZficoQ6plsJm42pEOrYzfR3DkoHEAz/fvnDMyvmQ==" workbookSaltValue="QfM3n8aqlFo4/MFiWKFESQ=="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H85" i="4"/>
  <c r="E85" i="4"/>
  <c r="BB10" i="4"/>
  <c r="AT10" i="4"/>
  <c r="AL10" i="4"/>
  <c r="I10" i="4"/>
  <c r="B10" i="4"/>
  <c r="AT8" i="4"/>
  <c r="AL8" i="4"/>
  <c r="AD8" i="4"/>
  <c r="P8" i="4"/>
  <c r="I8" i="4"/>
  <c r="B8" i="4"/>
</calcChain>
</file>

<file path=xl/sharedStrings.xml><?xml version="1.0" encoding="utf-8"?>
<sst xmlns="http://schemas.openxmlformats.org/spreadsheetml/2006/main" count="233" uniqueCount="120">
  <si>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</si>
  <si>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</si>
  <si>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</si>
  <si>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</si>
  <si>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</si>
  <si>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</si>
  <si>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</si>
  <si>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</si>
  <si>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</si>
  <si>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</si>
  <si>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</si>
  <si>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</si>
  <si>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</si>
  <si>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</si>
  <si>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</si>
  <si>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</si>
  <si>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</si>
  <si>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</si>
  <si>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</si>
  <si>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</si>
  <si>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</si>
  <si>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</si>
  <si>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</si>
  <si>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</si>
  <si>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</si>
  <si>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</si>
  <si>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</si>
  <si>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</si>
  <si>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</si>
  <si>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</si>
  <si>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</si>
  <si>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</si>
  <si>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</si>
  <si>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</si>
  <si>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</si>
  <si>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</si>
  <si>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</si>
  <si>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</si>
  <si>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</si>
  <si>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</si>
  <si>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</si>
  <si>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</si>
  <si>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</si>
  <si>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</si>
  <si>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</si>
  <si>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</si>
  <si>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</si>
  <si>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</si>
  <si>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</si>
  <si>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</si>
  <si>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</si>
  <si>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</si>
  <si>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</si>
  <si>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</si>
  <si>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</si>
  <si>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</si>
  <si>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</si>
  <si>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</si>
  <si>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</si>
  <si>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</si>
  <si>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</si>
  <si>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</si>
  <si>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</si>
  <si>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</si>
  <si>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</si>
  <si>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</si>
  <si>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</si>
  <si>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</si>
  <si>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</si>
  <si>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</si>
  <si>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</si>
  <si>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</si>
  <si>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</si>
  <si>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</si>
  <si>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</si>
  <si>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</si>
  <si>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</si>
  <si>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</si>
  <si>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</si>
  <si>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</si>
  <si>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</si>
  <si>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</si>
  <si>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</si>
  <si>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</si>
  <si>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</si>
  <si>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</si>
  <si>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</si>
  <si>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</si>
  <si>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</si>
  <si>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</si>
  <si>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</si>
  <si>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</si>
  <si>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</si>
  <si>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</si>
  <si>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</si>
  <si>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</si>
  <si>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厚沢部町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</si>
  <si>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</si>
  <si>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</si>
  <si>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</si>
  <si>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</si>
  <si>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</si>
  <si>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</si>
  <si>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</si>
  <si>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</si>
  <si>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</si>
  <si>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</si>
  <si>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</si>
  <si>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</si>
  <si>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</si>
  <si>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</si>
  <si>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</si>
  <si>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</si>
  <si>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</si>
  <si>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</si>
  <si>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</si>
  <si>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</si>
  <si>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現状においては、比較的健全な経営といえるが、平成30年度より施設整備計画に沿って更新しており、施設更新に係る経費を企業債借入により捻出しているため、企業債残高対給水収益比率は令和20年度まで増加していくと思われる。　　　　　　　　　　　　　　　　　　　　　　　　　　　　　　　　　　　　　　　　　　　　　　・現段階の料金収入では、収益的収支比率は下がっていく傾向にある。　　　　　　　　　　　　　　　　　　　　　　　　　　　　　　　　　　　　　　　　　　　　　　　　　・今後の給水人口の減少、住民の高齢化を鑑み、経営分析等を実施し、収益減収に対する対策及び維持管理等に係る経費を抑制する手段を考えていく必要がある。</t>
    <rPh sb="1" eb="3">
      <t>ゲンジョウ</t>
    </rPh>
    <rPh sb="9" eb="12">
      <t>ヒカクテキ</t>
    </rPh>
    <rPh sb="12" eb="14">
      <t>ケンゼン</t>
    </rPh>
    <rPh sb="15" eb="17">
      <t>ケイエイ</t>
    </rPh>
    <rPh sb="23" eb="25">
      <t>ヘイセイ</t>
    </rPh>
    <rPh sb="27" eb="29">
      <t>ネンド</t>
    </rPh>
    <rPh sb="31" eb="33">
      <t>シセツ</t>
    </rPh>
    <rPh sb="33" eb="35">
      <t>セイビ</t>
    </rPh>
    <rPh sb="35" eb="37">
      <t>ケイカク</t>
    </rPh>
    <rPh sb="38" eb="39">
      <t>ソ</t>
    </rPh>
    <rPh sb="41" eb="43">
      <t>コウシン</t>
    </rPh>
    <rPh sb="48" eb="50">
      <t>シセツ</t>
    </rPh>
    <rPh sb="50" eb="52">
      <t>コウシン</t>
    </rPh>
    <rPh sb="53" eb="54">
      <t>カカ</t>
    </rPh>
    <rPh sb="55" eb="57">
      <t>ケイヒ</t>
    </rPh>
    <rPh sb="58" eb="61">
      <t>キギョウサイ</t>
    </rPh>
    <rPh sb="61" eb="63">
      <t>カリイレ</t>
    </rPh>
    <rPh sb="66" eb="68">
      <t>ネンシュツ</t>
    </rPh>
    <rPh sb="75" eb="78">
      <t>キギョウサイ</t>
    </rPh>
    <rPh sb="78" eb="80">
      <t>ザンダカ</t>
    </rPh>
    <rPh sb="80" eb="81">
      <t>タイ</t>
    </rPh>
    <rPh sb="81" eb="83">
      <t>キュウスイ</t>
    </rPh>
    <rPh sb="83" eb="85">
      <t>シュウエキ</t>
    </rPh>
    <rPh sb="85" eb="87">
      <t>ヒリツ</t>
    </rPh>
    <rPh sb="88" eb="90">
      <t>レイワ</t>
    </rPh>
    <rPh sb="92" eb="94">
      <t>ネンド</t>
    </rPh>
    <rPh sb="96" eb="98">
      <t>ゾウカ</t>
    </rPh>
    <rPh sb="103" eb="104">
      <t>オモ</t>
    </rPh>
    <rPh sb="155" eb="158">
      <t>ゲンダンカイ</t>
    </rPh>
    <rPh sb="159" eb="161">
      <t>リョウキン</t>
    </rPh>
    <rPh sb="161" eb="163">
      <t>シュウニュウ</t>
    </rPh>
    <rPh sb="166" eb="169">
      <t>シュウエキテキ</t>
    </rPh>
    <rPh sb="169" eb="171">
      <t>シュウシ</t>
    </rPh>
    <rPh sb="171" eb="173">
      <t>ヒリツ</t>
    </rPh>
    <rPh sb="174" eb="175">
      <t>サ</t>
    </rPh>
    <rPh sb="180" eb="182">
      <t>ケイコウ</t>
    </rPh>
    <rPh sb="236" eb="238">
      <t>コンゴ</t>
    </rPh>
    <rPh sb="239" eb="241">
      <t>キュウスイ</t>
    </rPh>
    <rPh sb="241" eb="243">
      <t>ジンコウ</t>
    </rPh>
    <rPh sb="244" eb="246">
      <t>ゲンショウ</t>
    </rPh>
    <rPh sb="247" eb="249">
      <t>ジュウミン</t>
    </rPh>
    <rPh sb="250" eb="253">
      <t>コウレイカ</t>
    </rPh>
    <rPh sb="254" eb="255">
      <t>カンガ</t>
    </rPh>
    <rPh sb="257" eb="259">
      <t>ケイエイ</t>
    </rPh>
    <rPh sb="259" eb="262">
      <t>ブンセキトウ</t>
    </rPh>
    <rPh sb="263" eb="265">
      <t>ジッシ</t>
    </rPh>
    <rPh sb="267" eb="269">
      <t>シュウエキ</t>
    </rPh>
    <rPh sb="269" eb="271">
      <t>ゲンシュウ</t>
    </rPh>
    <rPh sb="272" eb="273">
      <t>タイ</t>
    </rPh>
    <rPh sb="275" eb="277">
      <t>タイサク</t>
    </rPh>
    <rPh sb="277" eb="278">
      <t>オヨ</t>
    </rPh>
    <rPh sb="279" eb="283">
      <t>イジカンリ</t>
    </rPh>
    <rPh sb="283" eb="284">
      <t>トウ</t>
    </rPh>
    <rPh sb="285" eb="286">
      <t>カカ</t>
    </rPh>
    <rPh sb="287" eb="289">
      <t>ケイヒ</t>
    </rPh>
    <rPh sb="290" eb="292">
      <t>ヨクセイ</t>
    </rPh>
    <rPh sb="294" eb="296">
      <t>シュダン</t>
    </rPh>
    <rPh sb="297" eb="298">
      <t>カンガ</t>
    </rPh>
    <rPh sb="302" eb="304">
      <t>ヒツヨウ</t>
    </rPh>
    <phoneticPr fontId="4"/>
  </si>
  <si>
    <t>・平成29年度から令和8年度まで施設整備計画により順次改修。管路は今回の事業で約23％更新予定であり、平成8年度からの事業と合わせると57%更新することになり、管の老朽による漏水が減少していく。　　　　　　　　　　　　　　　　　　　　　　　　　　　　　　　　　　　　　　　　　　　　　　　　　　　　　　　　　　　　　　・施設設備の更新については、約64％完了している。</t>
    <rPh sb="1" eb="3">
      <t>ヘイセイ</t>
    </rPh>
    <rPh sb="5" eb="7">
      <t>ネンド</t>
    </rPh>
    <rPh sb="9" eb="11">
      <t>レイワ</t>
    </rPh>
    <rPh sb="12" eb="14">
      <t>ネンド</t>
    </rPh>
    <rPh sb="16" eb="18">
      <t>シセツ</t>
    </rPh>
    <rPh sb="18" eb="20">
      <t>セイビ</t>
    </rPh>
    <rPh sb="20" eb="22">
      <t>ケイカク</t>
    </rPh>
    <rPh sb="25" eb="27">
      <t>ジュンジ</t>
    </rPh>
    <rPh sb="27" eb="29">
      <t>カイシュウ</t>
    </rPh>
    <rPh sb="30" eb="32">
      <t>カンロ</t>
    </rPh>
    <rPh sb="33" eb="35">
      <t>コンカイ</t>
    </rPh>
    <rPh sb="36" eb="38">
      <t>ジギョウ</t>
    </rPh>
    <rPh sb="39" eb="40">
      <t>ヤク</t>
    </rPh>
    <rPh sb="43" eb="45">
      <t>コウシン</t>
    </rPh>
    <rPh sb="45" eb="47">
      <t>ヨテイ</t>
    </rPh>
    <rPh sb="51" eb="53">
      <t>ヘイセイ</t>
    </rPh>
    <rPh sb="54" eb="56">
      <t>ネンド</t>
    </rPh>
    <rPh sb="59" eb="61">
      <t>ジギョウ</t>
    </rPh>
    <rPh sb="62" eb="63">
      <t>ア</t>
    </rPh>
    <rPh sb="70" eb="72">
      <t>コウシン</t>
    </rPh>
    <rPh sb="82" eb="84">
      <t>ロウキュウ</t>
    </rPh>
    <rPh sb="87" eb="89">
      <t>ロウスイ</t>
    </rPh>
    <rPh sb="90" eb="92">
      <t>ゲンショウ</t>
    </rPh>
    <rPh sb="160" eb="162">
      <t>シセツ</t>
    </rPh>
    <rPh sb="162" eb="164">
      <t>セツビ</t>
    </rPh>
    <rPh sb="165" eb="167">
      <t>コウシン</t>
    </rPh>
    <rPh sb="173" eb="174">
      <t>ヤク</t>
    </rPh>
    <rPh sb="177" eb="179">
      <t>カンリョウ</t>
    </rPh>
    <phoneticPr fontId="4"/>
  </si>
  <si>
    <t>・電気計装及び管路の更新事業に係る企業債償還が生じたため、令和元年度から収益収支比率、料金回収率が若干下がっている。企業債残高対給水収益比率は、令和８年度まで更新事業が続くため今後上昇すると考える。施設利用率については、給水量がほぼ同量を使用していること、費用面等を勘案し、ほぼ横ばい状況である。</t>
    <rPh sb="1" eb="3">
      <t>デンキ</t>
    </rPh>
    <rPh sb="3" eb="5">
      <t>ケイソウ</t>
    </rPh>
    <rPh sb="5" eb="6">
      <t>オヨ</t>
    </rPh>
    <rPh sb="7" eb="9">
      <t>カンロ</t>
    </rPh>
    <rPh sb="10" eb="12">
      <t>コウシン</t>
    </rPh>
    <rPh sb="12" eb="14">
      <t>ジギョウ</t>
    </rPh>
    <rPh sb="15" eb="16">
      <t>カカ</t>
    </rPh>
    <rPh sb="17" eb="20">
      <t>キギョウサイ</t>
    </rPh>
    <rPh sb="20" eb="22">
      <t>ショウカン</t>
    </rPh>
    <rPh sb="23" eb="24">
      <t>ショウ</t>
    </rPh>
    <rPh sb="29" eb="31">
      <t>レイワ</t>
    </rPh>
    <rPh sb="31" eb="34">
      <t>ガンネンド</t>
    </rPh>
    <rPh sb="36" eb="38">
      <t>シュウエキ</t>
    </rPh>
    <rPh sb="38" eb="40">
      <t>シュウシ</t>
    </rPh>
    <rPh sb="40" eb="42">
      <t>ヒリツ</t>
    </rPh>
    <rPh sb="43" eb="45">
      <t>リョウキン</t>
    </rPh>
    <rPh sb="45" eb="48">
      <t>カイシュウリツ</t>
    </rPh>
    <rPh sb="49" eb="51">
      <t>ジャッカン</t>
    </rPh>
    <rPh sb="51" eb="52">
      <t>サ</t>
    </rPh>
    <rPh sb="58" eb="61">
      <t>キギョウサイ</t>
    </rPh>
    <rPh sb="61" eb="63">
      <t>ザンダカ</t>
    </rPh>
    <rPh sb="63" eb="64">
      <t>タイ</t>
    </rPh>
    <rPh sb="64" eb="66">
      <t>キュウスイ</t>
    </rPh>
    <rPh sb="66" eb="68">
      <t>シュウエキ</t>
    </rPh>
    <rPh sb="68" eb="70">
      <t>ヒリツ</t>
    </rPh>
    <rPh sb="72" eb="74">
      <t>レイワ</t>
    </rPh>
    <rPh sb="75" eb="77">
      <t>ネンド</t>
    </rPh>
    <rPh sb="79" eb="81">
      <t>コウシン</t>
    </rPh>
    <rPh sb="81" eb="83">
      <t>ジギョウ</t>
    </rPh>
    <rPh sb="84" eb="85">
      <t>ツヅ</t>
    </rPh>
    <rPh sb="88" eb="90">
      <t>コンゴ</t>
    </rPh>
    <rPh sb="90" eb="92">
      <t>ジョウショウ</t>
    </rPh>
    <rPh sb="95" eb="96">
      <t>カンガ</t>
    </rPh>
    <rPh sb="99" eb="101">
      <t>シセツ</t>
    </rPh>
    <rPh sb="101" eb="104">
      <t>リヨウリツ</t>
    </rPh>
    <rPh sb="110" eb="113">
      <t>キュウスイリョウ</t>
    </rPh>
    <rPh sb="139" eb="140">
      <t>ヨコ</t>
    </rPh>
    <rPh sb="142" eb="14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</si>
</sst>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9E-4797-873C-AF6B9FBF566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969E-4797-873C-AF6B9FBF566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38.61</c:v>
                </c:pt>
                <c:pt idx="1">
                  <c:v>37.57</c:v>
                </c:pt>
                <c:pt idx="2">
                  <c:v>37.69</c:v>
                </c:pt>
                <c:pt idx="3">
                  <c:v>37.28</c:v>
                </c:pt>
                <c:pt idx="4">
                  <c:v>35.74</c:v>
                </c:pt>
              </c:numCache>
            </c:numRef>
          </c:val>
          <c:extLst>
            <c:ext xmlns:c16="http://schemas.microsoft.com/office/drawing/2014/chart" uri="{C3380CC4-5D6E-409C-BE32-E72D297353CC}">
              <c16:uniqueId val="{00000000-DEDB-4D0A-8659-6A64A772270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DEDB-4D0A-8659-6A64A772270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98.94</c:v>
                </c:pt>
                <c:pt idx="1">
                  <c:v>98.47</c:v>
                </c:pt>
                <c:pt idx="2">
                  <c:v>97.8</c:v>
                </c:pt>
                <c:pt idx="3">
                  <c:v>97.55</c:v>
                </c:pt>
                <c:pt idx="4">
                  <c:v>98.5</c:v>
                </c:pt>
              </c:numCache>
            </c:numRef>
          </c:val>
          <c:extLst>
            <c:ext xmlns:c16="http://schemas.microsoft.com/office/drawing/2014/chart" uri="{C3380CC4-5D6E-409C-BE32-E72D297353CC}">
              <c16:uniqueId val="{00000000-B2A1-438B-A10E-E94F9B2644C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B2A1-438B-A10E-E94F9B2644C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112.03</c:v>
                </c:pt>
                <c:pt idx="1">
                  <c:v>110.94</c:v>
                </c:pt>
                <c:pt idx="2">
                  <c:v>96.96</c:v>
                </c:pt>
                <c:pt idx="3">
                  <c:v>86.67</c:v>
                </c:pt>
                <c:pt idx="4">
                  <c:v>77.650000000000006</c:v>
                </c:pt>
              </c:numCache>
            </c:numRef>
          </c:val>
          <c:extLst>
            <c:ext xmlns:c16="http://schemas.microsoft.com/office/drawing/2014/chart" uri="{C3380CC4-5D6E-409C-BE32-E72D297353CC}">
              <c16:uniqueId val="{00000000-0662-4D56-9BB8-51C2CFE71EF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0662-4D56-9BB8-51C2CFE71EF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4F-4800-8D2A-4063B0E262E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4F-4800-8D2A-4063B0E262E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F0-474A-B12B-4AADB5D13B9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F0-474A-B12B-4AADB5D13B9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3F-467B-8594-BFA81FE2E1C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3F-467B-8594-BFA81FE2E1C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2B-4C84-9531-3A16C6FB5A9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2B-4C84-9531-3A16C6FB5A9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419.92</c:v>
                </c:pt>
                <c:pt idx="1">
                  <c:v>447.86</c:v>
                </c:pt>
                <c:pt idx="2">
                  <c:v>445.57</c:v>
                </c:pt>
                <c:pt idx="3">
                  <c:v>510.12</c:v>
                </c:pt>
                <c:pt idx="4">
                  <c:v>546.6</c:v>
                </c:pt>
              </c:numCache>
            </c:numRef>
          </c:val>
          <c:extLst>
            <c:ext xmlns:c16="http://schemas.microsoft.com/office/drawing/2014/chart" uri="{C3380CC4-5D6E-409C-BE32-E72D297353CC}">
              <c16:uniqueId val="{00000000-383F-404A-85B5-938C5252526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383F-404A-85B5-938C5252526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111.03</c:v>
                </c:pt>
                <c:pt idx="1">
                  <c:v>107.95</c:v>
                </c:pt>
                <c:pt idx="2">
                  <c:v>94.23</c:v>
                </c:pt>
                <c:pt idx="3">
                  <c:v>84.34</c:v>
                </c:pt>
                <c:pt idx="4">
                  <c:v>74.98</c:v>
                </c:pt>
              </c:numCache>
            </c:numRef>
          </c:val>
          <c:extLst>
            <c:ext xmlns:c16="http://schemas.microsoft.com/office/drawing/2014/chart" uri="{C3380CC4-5D6E-409C-BE32-E72D297353CC}">
              <c16:uniqueId val="{00000000-0DFB-4701-B1C9-589FFC23812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0DFB-4701-B1C9-589FFC23812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161.65</c:v>
                </c:pt>
                <c:pt idx="1">
                  <c:v>175.26</c:v>
                </c:pt>
                <c:pt idx="2">
                  <c:v>201.35</c:v>
                </c:pt>
                <c:pt idx="3">
                  <c:v>224.42</c:v>
                </c:pt>
                <c:pt idx="4">
                  <c:v>253.75</c:v>
                </c:pt>
              </c:numCache>
            </c:numRef>
          </c:val>
          <c:extLst>
            <c:ext xmlns:c16="http://schemas.microsoft.com/office/drawing/2014/chart" uri="{C3380CC4-5D6E-409C-BE32-E72D297353CC}">
              <c16:uniqueId val="{00000000-21F8-4E39-9E45-6D327254003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21F8-4E39-9E45-6D327254003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厚沢部町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3500</v>
      </c>
      <c r="AM8" s="37"/>
      <c r="AN8" s="37"/>
      <c r="AO8" s="37"/>
      <c r="AP8" s="37"/>
      <c r="AQ8" s="37"/>
      <c r="AR8" s="37"/>
      <c r="AS8" s="37"/>
      <c r="AT8" s="38">
        <f>データ!$S$6</f>
        <v>460.58</v>
      </c>
      <c r="AU8" s="38"/>
      <c r="AV8" s="38"/>
      <c r="AW8" s="38"/>
      <c r="AX8" s="38"/>
      <c r="AY8" s="38"/>
      <c r="AZ8" s="38"/>
      <c r="BA8" s="38"/>
      <c r="BB8" s="38">
        <f>データ!$T$6</f>
        <v>7.6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102.37</v>
      </c>
      <c r="Q10" s="38"/>
      <c r="R10" s="38"/>
      <c r="S10" s="38"/>
      <c r="T10" s="38"/>
      <c r="U10" s="38"/>
      <c r="V10" s="38"/>
      <c r="W10" s="37">
        <f>データ!$Q$6</f>
        <v>3500</v>
      </c>
      <c r="X10" s="37"/>
      <c r="Y10" s="37"/>
      <c r="Z10" s="37"/>
      <c r="AA10" s="37"/>
      <c r="AB10" s="37"/>
      <c r="AC10" s="37"/>
      <c r="AD10" s="2"/>
      <c r="AE10" s="2"/>
      <c r="AF10" s="2"/>
      <c r="AG10" s="2"/>
      <c r="AH10" s="2"/>
      <c r="AI10" s="2"/>
      <c r="AJ10" s="2"/>
      <c r="AK10" s="2"/>
      <c r="AL10" s="37">
        <f>データ!$U$6</f>
        <v>3545</v>
      </c>
      <c r="AM10" s="37"/>
      <c r="AN10" s="37"/>
      <c r="AO10" s="37"/>
      <c r="AP10" s="37"/>
      <c r="AQ10" s="37"/>
      <c r="AR10" s="37"/>
      <c r="AS10" s="37"/>
      <c r="AT10" s="38">
        <f>データ!$V$6</f>
        <v>51.41</v>
      </c>
      <c r="AU10" s="38"/>
      <c r="AV10" s="38"/>
      <c r="AW10" s="38"/>
      <c r="AX10" s="38"/>
      <c r="AY10" s="38"/>
      <c r="AZ10" s="38"/>
      <c r="BA10" s="38"/>
      <c r="BB10" s="38">
        <f>データ!$W$6</f>
        <v>68.959999999999994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119</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118</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60hiEiv5AgC8tw+eQUfWWiBrENiiFFI7BATWdG1oYkQ69R8IfCDQBpSwdAPlps1MPamWgmxL7oxLeP9p/aUrg==" saltValue="gLi1WTbqgs9LWyrGzuNlL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13633</v>
      </c>
      <c r="D6" s="20">
        <f t="shared" si="3"/>
        <v>47</v>
      </c>
      <c r="E6" s="20">
        <f t="shared" si="3"/>
        <v>1</v>
      </c>
      <c r="F6" s="20">
        <f t="shared" si="3"/>
        <v>0</v>
      </c>
      <c r="G6" s="20">
        <f t="shared" si="3"/>
        <v>0</v>
      </c>
      <c r="H6" s="20" t="str">
        <f t="shared" si="3"/>
        <v>北海道　厚沢部町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102.37</v>
      </c>
      <c r="Q6" s="21">
        <f t="shared" si="3"/>
        <v>3500</v>
      </c>
      <c r="R6" s="21">
        <f t="shared" si="3"/>
        <v>3500</v>
      </c>
      <c r="S6" s="21">
        <f t="shared" si="3"/>
        <v>460.58</v>
      </c>
      <c r="T6" s="21">
        <f t="shared" si="3"/>
        <v>7.6</v>
      </c>
      <c r="U6" s="21">
        <f t="shared" si="3"/>
        <v>3545</v>
      </c>
      <c r="V6" s="21">
        <f t="shared" si="3"/>
        <v>51.41</v>
      </c>
      <c r="W6" s="21">
        <f t="shared" si="3"/>
        <v>68.959999999999994</v>
      </c>
      <c r="X6" s="22">
        <f>IF(X7="",NA(),X7)</f>
        <v>112.03</v>
      </c>
      <c r="Y6" s="22">
        <f t="shared" ref="Y6:AG6" si="4">IF(Y7="",NA(),Y7)</f>
        <v>110.94</v>
      </c>
      <c r="Z6" s="22">
        <f t="shared" si="4"/>
        <v>96.96</v>
      </c>
      <c r="AA6" s="22">
        <f t="shared" si="4"/>
        <v>86.67</v>
      </c>
      <c r="AB6" s="22">
        <f t="shared" si="4"/>
        <v>77.650000000000006</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419.92</v>
      </c>
      <c r="BF6" s="22">
        <f t="shared" ref="BF6:BN6" si="7">IF(BF7="",NA(),BF7)</f>
        <v>447.86</v>
      </c>
      <c r="BG6" s="22">
        <f t="shared" si="7"/>
        <v>445.57</v>
      </c>
      <c r="BH6" s="22">
        <f t="shared" si="7"/>
        <v>510.12</v>
      </c>
      <c r="BI6" s="22">
        <f t="shared" si="7"/>
        <v>546.6</v>
      </c>
      <c r="BJ6" s="22">
        <f t="shared" si="7"/>
        <v>1007.7</v>
      </c>
      <c r="BK6" s="22">
        <f t="shared" si="7"/>
        <v>1018.52</v>
      </c>
      <c r="BL6" s="22">
        <f t="shared" si="7"/>
        <v>949.61</v>
      </c>
      <c r="BM6" s="22">
        <f t="shared" si="7"/>
        <v>918.84</v>
      </c>
      <c r="BN6" s="22">
        <f t="shared" si="7"/>
        <v>955.49</v>
      </c>
      <c r="BO6" s="21" t="str">
        <f>IF(BO7="","",IF(BO7="-","【-】","【"&amp;SUBSTITUTE(TEXT(BO7,"#,##0.00"),"-","△")&amp;"】"))</f>
        <v>【982.48】</v>
      </c>
      <c r="BP6" s="22">
        <f>IF(BP7="",NA(),BP7)</f>
        <v>111.03</v>
      </c>
      <c r="BQ6" s="22">
        <f t="shared" ref="BQ6:BY6" si="8">IF(BQ7="",NA(),BQ7)</f>
        <v>107.95</v>
      </c>
      <c r="BR6" s="22">
        <f t="shared" si="8"/>
        <v>94.23</v>
      </c>
      <c r="BS6" s="22">
        <f t="shared" si="8"/>
        <v>84.34</v>
      </c>
      <c r="BT6" s="22">
        <f t="shared" si="8"/>
        <v>74.98</v>
      </c>
      <c r="BU6" s="22">
        <f t="shared" si="8"/>
        <v>59.22</v>
      </c>
      <c r="BV6" s="22">
        <f t="shared" si="8"/>
        <v>58.79</v>
      </c>
      <c r="BW6" s="22">
        <f t="shared" si="8"/>
        <v>58.41</v>
      </c>
      <c r="BX6" s="22">
        <f t="shared" si="8"/>
        <v>58.27</v>
      </c>
      <c r="BY6" s="22">
        <f t="shared" si="8"/>
        <v>55.15</v>
      </c>
      <c r="BZ6" s="21" t="str">
        <f>IF(BZ7="","",IF(BZ7="-","【-】","【"&amp;SUBSTITUTE(TEXT(BZ7,"#,##0.00"),"-","△")&amp;"】"))</f>
        <v>【50.61】</v>
      </c>
      <c r="CA6" s="22">
        <f>IF(CA7="",NA(),CA7)</f>
        <v>161.65</v>
      </c>
      <c r="CB6" s="22">
        <f t="shared" ref="CB6:CJ6" si="9">IF(CB7="",NA(),CB7)</f>
        <v>175.26</v>
      </c>
      <c r="CC6" s="22">
        <f t="shared" si="9"/>
        <v>201.35</v>
      </c>
      <c r="CD6" s="22">
        <f t="shared" si="9"/>
        <v>224.42</v>
      </c>
      <c r="CE6" s="22">
        <f t="shared" si="9"/>
        <v>253.75</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38.61</v>
      </c>
      <c r="CM6" s="22">
        <f t="shared" ref="CM6:CU6" si="10">IF(CM7="",NA(),CM7)</f>
        <v>37.57</v>
      </c>
      <c r="CN6" s="22">
        <f t="shared" si="10"/>
        <v>37.69</v>
      </c>
      <c r="CO6" s="22">
        <f t="shared" si="10"/>
        <v>37.28</v>
      </c>
      <c r="CP6" s="22">
        <f t="shared" si="10"/>
        <v>35.74</v>
      </c>
      <c r="CQ6" s="22">
        <f t="shared" si="10"/>
        <v>56.76</v>
      </c>
      <c r="CR6" s="22">
        <f t="shared" si="10"/>
        <v>56.04</v>
      </c>
      <c r="CS6" s="22">
        <f t="shared" si="10"/>
        <v>58.52</v>
      </c>
      <c r="CT6" s="22">
        <f t="shared" si="10"/>
        <v>58.88</v>
      </c>
      <c r="CU6" s="22">
        <f t="shared" si="10"/>
        <v>58.16</v>
      </c>
      <c r="CV6" s="21" t="str">
        <f>IF(CV7="","",IF(CV7="-","【-】","【"&amp;SUBSTITUTE(TEXT(CV7,"#,##0.00"),"-","△")&amp;"】"))</f>
        <v>【56.15】</v>
      </c>
      <c r="CW6" s="22">
        <f>IF(CW7="",NA(),CW7)</f>
        <v>98.94</v>
      </c>
      <c r="CX6" s="22">
        <f t="shared" ref="CX6:DF6" si="11">IF(CX7="",NA(),CX7)</f>
        <v>98.47</v>
      </c>
      <c r="CY6" s="22">
        <f t="shared" si="11"/>
        <v>97.8</v>
      </c>
      <c r="CZ6" s="22">
        <f t="shared" si="11"/>
        <v>97.55</v>
      </c>
      <c r="DA6" s="22">
        <f t="shared" si="11"/>
        <v>98.5</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13633</v>
      </c>
      <c r="D7" s="24">
        <v>47</v>
      </c>
      <c r="E7" s="24">
        <v>1</v>
      </c>
      <c r="F7" s="24">
        <v>0</v>
      </c>
      <c r="G7" s="24">
        <v>0</v>
      </c>
      <c r="H7" s="24" t="s">
        <v>96</v>
      </c>
      <c r="I7" s="24" t="s">
        <v>97</v>
      </c>
      <c r="J7" s="24" t="s">
        <v>98</v>
      </c>
      <c r="K7" s="24" t="s">
        <v>99</v>
      </c>
      <c r="L7" s="24" t="s">
        <v>100</v>
      </c>
      <c r="M7" s="24" t="s">
        <v>101</v>
      </c>
      <c r="N7" s="25" t="s">
        <v>102</v>
      </c>
      <c r="O7" s="25" t="s">
        <v>103</v>
      </c>
      <c r="P7" s="25">
        <v>102.37</v>
      </c>
      <c r="Q7" s="25">
        <v>3500</v>
      </c>
      <c r="R7" s="25">
        <v>3500</v>
      </c>
      <c r="S7" s="25">
        <v>460.58</v>
      </c>
      <c r="T7" s="25">
        <v>7.6</v>
      </c>
      <c r="U7" s="25">
        <v>3545</v>
      </c>
      <c r="V7" s="25">
        <v>51.41</v>
      </c>
      <c r="W7" s="25">
        <v>68.959999999999994</v>
      </c>
      <c r="X7" s="25">
        <v>112.03</v>
      </c>
      <c r="Y7" s="25">
        <v>110.94</v>
      </c>
      <c r="Z7" s="25">
        <v>96.96</v>
      </c>
      <c r="AA7" s="25">
        <v>86.67</v>
      </c>
      <c r="AB7" s="25">
        <v>77.650000000000006</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419.92</v>
      </c>
      <c r="BF7" s="25">
        <v>447.86</v>
      </c>
      <c r="BG7" s="25">
        <v>445.57</v>
      </c>
      <c r="BH7" s="25">
        <v>510.12</v>
      </c>
      <c r="BI7" s="25">
        <v>546.6</v>
      </c>
      <c r="BJ7" s="25">
        <v>1007.7</v>
      </c>
      <c r="BK7" s="25">
        <v>1018.52</v>
      </c>
      <c r="BL7" s="25">
        <v>949.61</v>
      </c>
      <c r="BM7" s="25">
        <v>918.84</v>
      </c>
      <c r="BN7" s="25">
        <v>955.49</v>
      </c>
      <c r="BO7" s="25">
        <v>982.48</v>
      </c>
      <c r="BP7" s="25">
        <v>111.03</v>
      </c>
      <c r="BQ7" s="25">
        <v>107.95</v>
      </c>
      <c r="BR7" s="25">
        <v>94.23</v>
      </c>
      <c r="BS7" s="25">
        <v>84.34</v>
      </c>
      <c r="BT7" s="25">
        <v>74.98</v>
      </c>
      <c r="BU7" s="25">
        <v>59.22</v>
      </c>
      <c r="BV7" s="25">
        <v>58.79</v>
      </c>
      <c r="BW7" s="25">
        <v>58.41</v>
      </c>
      <c r="BX7" s="25">
        <v>58.27</v>
      </c>
      <c r="BY7" s="25">
        <v>55.15</v>
      </c>
      <c r="BZ7" s="25">
        <v>50.61</v>
      </c>
      <c r="CA7" s="25">
        <v>161.65</v>
      </c>
      <c r="CB7" s="25">
        <v>175.26</v>
      </c>
      <c r="CC7" s="25">
        <v>201.35</v>
      </c>
      <c r="CD7" s="25">
        <v>224.42</v>
      </c>
      <c r="CE7" s="25">
        <v>253.75</v>
      </c>
      <c r="CF7" s="25">
        <v>292.89999999999998</v>
      </c>
      <c r="CG7" s="25">
        <v>298.25</v>
      </c>
      <c r="CH7" s="25">
        <v>303.27999999999997</v>
      </c>
      <c r="CI7" s="25">
        <v>303.81</v>
      </c>
      <c r="CJ7" s="25">
        <v>310.26</v>
      </c>
      <c r="CK7" s="25">
        <v>320.83</v>
      </c>
      <c r="CL7" s="25">
        <v>38.61</v>
      </c>
      <c r="CM7" s="25">
        <v>37.57</v>
      </c>
      <c r="CN7" s="25">
        <v>37.69</v>
      </c>
      <c r="CO7" s="25">
        <v>37.28</v>
      </c>
      <c r="CP7" s="25">
        <v>35.74</v>
      </c>
      <c r="CQ7" s="25">
        <v>56.76</v>
      </c>
      <c r="CR7" s="25">
        <v>56.04</v>
      </c>
      <c r="CS7" s="25">
        <v>58.52</v>
      </c>
      <c r="CT7" s="25">
        <v>58.88</v>
      </c>
      <c r="CU7" s="25">
        <v>58.16</v>
      </c>
      <c r="CV7" s="25">
        <v>56.15</v>
      </c>
      <c r="CW7" s="25">
        <v>98.94</v>
      </c>
      <c r="CX7" s="25">
        <v>98.47</v>
      </c>
      <c r="CY7" s="25">
        <v>97.8</v>
      </c>
      <c r="CZ7" s="25">
        <v>97.55</v>
      </c>
      <c r="DA7" s="25">
        <v>98.5</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2024-02-20T01:06:38Z</cp:lastPrinted>
  <dcterms:created xsi:type="dcterms:W3CDTF">2023-12-05T01:03:36Z</dcterms:created>
  <dcterms:modified xsi:type="dcterms:W3CDTF">2024-03-05T02:42:13Z</dcterms:modified>
  <cp:category/>
</cp:coreProperties>
</file>