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PUBLIC\総務財政課\財政係\報告\01_公営企業関係（簡水・集排・病院）\★公営企業に係る経営比較分析表\【R4年度決算】R6.1.18\公表（R6.3.8）\経営比較分析表\"/>
    </mc:Choice>
  </mc:AlternateContent>
  <xr:revisionPtr revIDLastSave="0" documentId="13_ncr:1_{A9CE171B-2B15-4F5C-87AA-126CF65D0A82}" xr6:coauthVersionLast="43" xr6:coauthVersionMax="43" xr10:uidLastSave="{00000000-0000-0000-0000-000000000000}"/>
  <workbookProtection workbookAlgorithmName="SHA-512" workbookHashValue="hYWWCWJxBDWolpbvstpRG9kQTkyewce2BexrTvRr+YXsM7HeSPDQTRC1PKqmJQ5C0sSmevb9wbY/WywVYazrAA==" workbookSaltValue="w8vgkugSgMmlMbMCv3epQ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<sst xmlns="http://schemas.openxmlformats.org/spreadsheetml/2006/main" count="236" uniqueCount="120">
  <si>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</si>
  <si>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</si>
  <si>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</si>
  <si>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</si>
  <si>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</si>
  <si>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</si>
  <si>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</si>
  <si>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</si>
  <si>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</si>
  <si>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</si>
  <si>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</si>
  <si>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</si>
  <si>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</si>
  <si>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</si>
  <si>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</si>
  <si>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</si>
  <si>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</si>
  <si>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</si>
  <si>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</si>
  <si>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</si>
  <si>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</si>
  <si>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</si>
  <si>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</si>
  <si>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</si>
  <si>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</si>
  <si>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</si>
  <si>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</si>
  <si>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</si>
  <si>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</si>
  <si>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</si>
  <si>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</si>
  <si>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</si>
  <si>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</si>
  <si>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</si>
  <si>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</si>
  <si>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</si>
  <si>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</si>
  <si>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</si>
  <si>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</si>
  <si>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</si>
  <si>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</si>
  <si>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</si>
  <si>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</si>
  <si>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</si>
  <si>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</si>
  <si>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</si>
  <si>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</si>
  <si>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</si>
  <si>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</si>
  <si>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</si>
  <si>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</si>
  <si>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</si>
  <si>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</si>
  <si>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</si>
  <si>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</si>
  <si>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</si>
  <si>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</si>
  <si>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</si>
  <si>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</si>
  <si>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</si>
  <si>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</si>
  <si>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</si>
  <si>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</si>
  <si>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</si>
  <si>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</si>
  <si>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</si>
  <si>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</si>
  <si>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</si>
  <si>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</si>
  <si>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</si>
  <si>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</si>
  <si>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</si>
  <si>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</si>
  <si>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</si>
  <si>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</si>
  <si>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</si>
  <si>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</si>
  <si>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</si>
  <si>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</si>
  <si>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</si>
  <si>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</si>
  <si>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</si>
  <si>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</si>
  <si>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</si>
  <si>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</si>
  <si>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</si>
  <si>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</si>
  <si>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</si>
  <si>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</si>
  <si>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</si>
  <si>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</si>
  <si>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</si>
  <si>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</si>
  <si>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</si>
  <si>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</si>
  <si>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</si>
  <si>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</si>
  <si>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</si>
  <si>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厚沢部町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</si>
  <si>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</si>
  <si>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</si>
  <si>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</si>
  <si>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</si>
  <si>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</si>
  <si>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</si>
  <si>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</si>
  <si>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</si>
  <si>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</si>
  <si>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</si>
  <si>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</si>
  <si>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</si>
  <si>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</si>
  <si>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</si>
  <si>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</si>
  <si>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</si>
  <si>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</si>
  <si>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</si>
  <si>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年度が平成９年度以降であり、管路については老朽化は進んでいない状況だが、処理場の設備については耐用年数を経過してきており、平成２８年度から機能強化計画に基づき順次設備更新を行っており令和2年度に終了。　　　　　　　　　　　　　　　　　　　　　　　　　　　　　　　　　　　　　　　　　　　　　　　　　・今後の計画は、最適化整備構想、維持管理適正化計画に基づき計画的に設備等の更新を行う予定。　　　　　　　　　　　　　　　　　　　　　　　　　　　　　　　　　　　　　　　　　　　　　　　　　　　　　　　　　　　　　　　　　</t>
    <rPh sb="1" eb="5">
      <t>キョウヨウカイシ</t>
    </rPh>
    <rPh sb="5" eb="7">
      <t>ネンド</t>
    </rPh>
    <rPh sb="8" eb="10">
      <t>ヘイセイ</t>
    </rPh>
    <rPh sb="11" eb="13">
      <t>ネンド</t>
    </rPh>
    <rPh sb="13" eb="15">
      <t>イコウ</t>
    </rPh>
    <rPh sb="19" eb="21">
      <t>カンロ</t>
    </rPh>
    <rPh sb="26" eb="29">
      <t>ロウキュウカ</t>
    </rPh>
    <rPh sb="30" eb="31">
      <t>スス</t>
    </rPh>
    <rPh sb="36" eb="38">
      <t>ジョウキョウ</t>
    </rPh>
    <rPh sb="41" eb="44">
      <t>ショリジョウ</t>
    </rPh>
    <rPh sb="45" eb="47">
      <t>セツビ</t>
    </rPh>
    <rPh sb="52" eb="54">
      <t>タイヨウ</t>
    </rPh>
    <rPh sb="54" eb="56">
      <t>ネンスウ</t>
    </rPh>
    <rPh sb="57" eb="59">
      <t>ケイカ</t>
    </rPh>
    <rPh sb="66" eb="68">
      <t>ヘイセイ</t>
    </rPh>
    <rPh sb="70" eb="72">
      <t>ネンド</t>
    </rPh>
    <rPh sb="74" eb="76">
      <t>キノウ</t>
    </rPh>
    <rPh sb="76" eb="78">
      <t>キョウカ</t>
    </rPh>
    <rPh sb="78" eb="80">
      <t>ケイカク</t>
    </rPh>
    <rPh sb="81" eb="82">
      <t>モト</t>
    </rPh>
    <rPh sb="84" eb="86">
      <t>ジュンジ</t>
    </rPh>
    <rPh sb="86" eb="88">
      <t>セツビ</t>
    </rPh>
    <rPh sb="88" eb="90">
      <t>コウシン</t>
    </rPh>
    <rPh sb="91" eb="92">
      <t>オコナ</t>
    </rPh>
    <rPh sb="96" eb="98">
      <t>レイワ</t>
    </rPh>
    <rPh sb="99" eb="101">
      <t>ネンド</t>
    </rPh>
    <rPh sb="102" eb="104">
      <t>シュウリョウ</t>
    </rPh>
    <rPh sb="155" eb="157">
      <t>コンゴ</t>
    </rPh>
    <rPh sb="158" eb="160">
      <t>ケイカク</t>
    </rPh>
    <rPh sb="162" eb="165">
      <t>サイテキカ</t>
    </rPh>
    <rPh sb="165" eb="167">
      <t>セイビ</t>
    </rPh>
    <rPh sb="167" eb="169">
      <t>コウソウ</t>
    </rPh>
    <rPh sb="170" eb="174">
      <t>イジカンリ</t>
    </rPh>
    <rPh sb="174" eb="177">
      <t>テキセイカ</t>
    </rPh>
    <rPh sb="177" eb="179">
      <t>ケイカク</t>
    </rPh>
    <rPh sb="180" eb="181">
      <t>モト</t>
    </rPh>
    <rPh sb="183" eb="186">
      <t>ケイカクテキ</t>
    </rPh>
    <rPh sb="187" eb="190">
      <t>セツビトウ</t>
    </rPh>
    <rPh sb="191" eb="193">
      <t>コウシン</t>
    </rPh>
    <rPh sb="194" eb="195">
      <t>オコナ</t>
    </rPh>
    <rPh sb="196" eb="198">
      <t>ヨテイシセツリヨウリツ</t>
    </rPh>
    <phoneticPr fontId="4"/>
  </si>
  <si>
    <t>・人口の減少や高齢化により加入率が横ばいとなっているため、現状のままの増収は見込めない状況であるが、平成30年6月から料金改定を実施したことにより、収益的収支比率はある程度改善されたが、一般会計からの繰入の依存度は高い状況にある。・施設更新のための企業債を令和２年度まで借入したため、企業債残高対事業規模比率は高い傾向にある。・今後の施設更新に向け、経営分析等を実施し、収益減収に対する対策及び維持管理等に係る経費を抑制する手段を考えていく必要がある。</t>
    <rPh sb="1" eb="3">
      <t>ジンコウ</t>
    </rPh>
    <rPh sb="4" eb="6">
      <t>ゲンショウ</t>
    </rPh>
    <rPh sb="7" eb="10">
      <t>コウレイカ</t>
    </rPh>
    <rPh sb="13" eb="16">
      <t>カニュウリツ</t>
    </rPh>
    <rPh sb="17" eb="18">
      <t>ヨコ</t>
    </rPh>
    <rPh sb="29" eb="31">
      <t>ゲンジョウ</t>
    </rPh>
    <rPh sb="35" eb="37">
      <t>ゾウシュウ</t>
    </rPh>
    <rPh sb="38" eb="40">
      <t>ミコ</t>
    </rPh>
    <rPh sb="43" eb="45">
      <t>ジョウキョウ</t>
    </rPh>
    <rPh sb="50" eb="52">
      <t>ヘイセイ</t>
    </rPh>
    <phoneticPr fontId="4"/>
  </si>
  <si>
    <t>・平成30年6月に料金改定を行ったことにより、収益的収支比率は増加したが、主な増加要因は、一般会計からの繰入によるものを考えられる。　　　　　　　　　　　　　　　　　　　　　・施設更新のための企業債を令和2年度まで借入したため、企業債残高対事業規模はやや高め傾向である。　　　　　　　　　　　　　　　　　　　　　　　　　　　　　　　　　　・新築の増加、高齢化に伴う未使用者の減少等に伴う水洗化率について増加傾向である。　　　　　　　　　　　　　　　　　　　　　　　　　　　　　　　　　　　　　　　　　　　　　※訂正　　　　　　　　　　　　　　　　　　　　　　　　　　　　　　　　　　　　　　　　　　　　　　　　　　　　　　　　　　　　　　　　　　　　　　　　　　　　　　　　「⑦施設利用率」R03当該値　誤：0→正：36.78</t>
    <rPh sb="1" eb="3">
      <t>ヘイセイ</t>
    </rPh>
    <rPh sb="39" eb="41">
      <t>ゾウカ</t>
    </rPh>
    <rPh sb="170" eb="172">
      <t>シンチク</t>
    </rPh>
    <rPh sb="173" eb="175">
      <t>ゾウカ</t>
    </rPh>
    <rPh sb="176" eb="179">
      <t>コウレイカ</t>
    </rPh>
    <rPh sb="180" eb="181">
      <t>トモナ</t>
    </rPh>
    <rPh sb="182" eb="186">
      <t>ミシヨウシャ</t>
    </rPh>
    <rPh sb="187" eb="189">
      <t>ゲンショウ</t>
    </rPh>
    <rPh sb="189" eb="190">
      <t>トウ</t>
    </rPh>
    <rPh sb="191" eb="192">
      <t>トモナ</t>
    </rPh>
    <rPh sb="193" eb="196">
      <t>スイセンカ</t>
    </rPh>
    <rPh sb="196" eb="197">
      <t>リツ</t>
    </rPh>
    <rPh sb="201" eb="203">
      <t>ゾウカ</t>
    </rPh>
    <rPh sb="203" eb="205">
      <t>ケイコウ</t>
    </rPh>
    <rPh sb="255" eb="257">
      <t>テイセイ</t>
    </rPh>
    <rPh sb="339" eb="341">
      <t>シセツ</t>
    </rPh>
    <rPh sb="341" eb="344">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</si>
</sst>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16-4236-9507-B0C1A0A20E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216-4236-9507-B0C1A0A20E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38.86</c:v>
                </c:pt>
                <c:pt idx="1">
                  <c:v>37.979999999999997</c:v>
                </c:pt>
                <c:pt idx="2">
                  <c:v>37.979999999999997</c:v>
                </c:pt>
                <c:pt idx="3" formatCode="#,##0.00;&quot;△&quot;#,##0.00">
                  <c:v>0</c:v>
                </c:pt>
                <c:pt idx="4">
                  <c:v>36.14</c:v>
                </c:pt>
              </c:numCache>
            </c:numRef>
          </c:val>
          <c:extLst>
            <c:ext xmlns:c16="http://schemas.microsoft.com/office/drawing/2014/chart" uri="{C3380CC4-5D6E-409C-BE32-E72D297353CC}">
              <c16:uniqueId val="{00000000-2409-4A0B-8813-975A2F0819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409-4A0B-8813-975A2F0819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84.62</c:v>
                </c:pt>
                <c:pt idx="1">
                  <c:v>85.15</c:v>
                </c:pt>
                <c:pt idx="2">
                  <c:v>85.8</c:v>
                </c:pt>
                <c:pt idx="3">
                  <c:v>87.37</c:v>
                </c:pt>
                <c:pt idx="4">
                  <c:v>88.23</c:v>
                </c:pt>
              </c:numCache>
            </c:numRef>
          </c:val>
          <c:extLst>
            <c:ext xmlns:c16="http://schemas.microsoft.com/office/drawing/2014/chart" uri="{C3380CC4-5D6E-409C-BE32-E72D297353CC}">
              <c16:uniqueId val="{00000000-E0ED-47F7-A110-3E8CE619D2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0ED-47F7-A110-3E8CE619D2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122.91</c:v>
                </c:pt>
                <c:pt idx="1">
                  <c:v>112.5</c:v>
                </c:pt>
                <c:pt idx="2">
                  <c:v>114.16</c:v>
                </c:pt>
                <c:pt idx="3">
                  <c:v>108.79</c:v>
                </c:pt>
                <c:pt idx="4">
                  <c:v>100.82</c:v>
                </c:pt>
              </c:numCache>
            </c:numRef>
          </c:val>
          <c:extLst>
            <c:ext xmlns:c16="http://schemas.microsoft.com/office/drawing/2014/chart" uri="{C3380CC4-5D6E-409C-BE32-E72D297353CC}">
              <c16:uniqueId val="{00000000-F8D8-443D-A2F5-8224BA08D7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D8-443D-A2F5-8224BA08D7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3F-4AB5-95D4-3ACCB2DA42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F-4AB5-95D4-3ACCB2DA42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DA-4D1E-8A42-55A0AAD23A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DA-4D1E-8A42-55A0AAD23A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86-4A02-88AD-6042758FB9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86-4A02-88AD-6042758FB9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42-4867-95C7-E55CA73A81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42-4867-95C7-E55CA73A81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425.13</c:v>
                </c:pt>
                <c:pt idx="1">
                  <c:v>389.82</c:v>
                </c:pt>
                <c:pt idx="2">
                  <c:v>364.38</c:v>
                </c:pt>
                <c:pt idx="3">
                  <c:v>1103.06</c:v>
                </c:pt>
                <c:pt idx="4">
                  <c:v>980.15</c:v>
                </c:pt>
              </c:numCache>
            </c:numRef>
          </c:val>
          <c:extLst>
            <c:ext xmlns:c16="http://schemas.microsoft.com/office/drawing/2014/chart" uri="{C3380CC4-5D6E-409C-BE32-E72D297353CC}">
              <c16:uniqueId val="{00000000-7BE1-4AF7-98BC-5A27430911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BE1-4AF7-98BC-5A27430911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82.3</c:v>
                </c:pt>
                <c:pt idx="1">
                  <c:v>79.94</c:v>
                </c:pt>
                <c:pt idx="2">
                  <c:v>71.430000000000007</c:v>
                </c:pt>
                <c:pt idx="3">
                  <c:v>70.94</c:v>
                </c:pt>
                <c:pt idx="4">
                  <c:v>61.46</c:v>
                </c:pt>
              </c:numCache>
            </c:numRef>
          </c:val>
          <c:extLst>
            <c:ext xmlns:c16="http://schemas.microsoft.com/office/drawing/2014/chart" uri="{C3380CC4-5D6E-409C-BE32-E72D297353CC}">
              <c16:uniqueId val="{00000000-2374-49EC-954F-623826EE58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2374-49EC-954F-623826EE58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217.46</c:v>
                </c:pt>
                <c:pt idx="1">
                  <c:v>236.3</c:v>
                </c:pt>
                <c:pt idx="2">
                  <c:v>263.13</c:v>
                </c:pt>
                <c:pt idx="3">
                  <c:v>267.39999999999998</c:v>
                </c:pt>
                <c:pt idx="4">
                  <c:v>311.33</c:v>
                </c:pt>
              </c:numCache>
            </c:numRef>
          </c:val>
          <c:extLst>
            <c:ext xmlns:c16="http://schemas.microsoft.com/office/drawing/2014/chart" uri="{C3380CC4-5D6E-409C-BE32-E72D297353CC}">
              <c16:uniqueId val="{00000000-3EFB-4731-BB52-D7C1FA4521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EFB-4731-BB52-D7C1FA4521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厚沢部町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3500</v>
      </c>
      <c r="AM8" s="45"/>
      <c r="AN8" s="45"/>
      <c r="AO8" s="45"/>
      <c r="AP8" s="45"/>
      <c r="AQ8" s="45"/>
      <c r="AR8" s="45"/>
      <c r="AS8" s="45"/>
      <c r="AT8" s="46">
        <f>データ!T6</f>
        <v>460.58</v>
      </c>
      <c r="AU8" s="46"/>
      <c r="AV8" s="46"/>
      <c r="AW8" s="46"/>
      <c r="AX8" s="46"/>
      <c r="AY8" s="46"/>
      <c r="AZ8" s="46"/>
      <c r="BA8" s="46"/>
      <c r="BB8" s="46">
        <f>データ!U6</f>
        <v>7.6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57.67</v>
      </c>
      <c r="Q10" s="46"/>
      <c r="R10" s="46"/>
      <c r="S10" s="46"/>
      <c r="T10" s="46"/>
      <c r="U10" s="46"/>
      <c r="V10" s="46"/>
      <c r="W10" s="46">
        <f>データ!Q6</f>
        <v>98.66</v>
      </c>
      <c r="X10" s="46"/>
      <c r="Y10" s="46"/>
      <c r="Z10" s="46"/>
      <c r="AA10" s="46"/>
      <c r="AB10" s="46"/>
      <c r="AC10" s="46"/>
      <c r="AD10" s="45">
        <f>データ!R6</f>
        <v>3500</v>
      </c>
      <c r="AE10" s="45"/>
      <c r="AF10" s="45"/>
      <c r="AG10" s="45"/>
      <c r="AH10" s="45"/>
      <c r="AI10" s="45"/>
      <c r="AJ10" s="45"/>
      <c r="AK10" s="2"/>
      <c r="AL10" s="45">
        <f>データ!V6</f>
        <v>1997</v>
      </c>
      <c r="AM10" s="45"/>
      <c r="AN10" s="45"/>
      <c r="AO10" s="45"/>
      <c r="AP10" s="45"/>
      <c r="AQ10" s="45"/>
      <c r="AR10" s="45"/>
      <c r="AS10" s="45"/>
      <c r="AT10" s="46">
        <f>データ!W6</f>
        <v>0.83</v>
      </c>
      <c r="AU10" s="46"/>
      <c r="AV10" s="46"/>
      <c r="AW10" s="46"/>
      <c r="AX10" s="46"/>
      <c r="AY10" s="46"/>
      <c r="AZ10" s="46"/>
      <c r="BA10" s="46"/>
      <c r="BB10" s="46">
        <f>データ!X6</f>
        <v>2406.02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C8ztFO5hz8ev772O3jQRbQUdTCMRlgoDZqTXBXjCrmvH91Wmt+uKapCfwxvDMtLe2JcehXdIeqgpMp7bcq7vfw==" saltValue="QZFWbFjPiaFRaa7305C6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13633</v>
      </c>
      <c r="D6" s="19">
        <f t="shared" si="3"/>
        <v>47</v>
      </c>
      <c r="E6" s="19">
        <f t="shared" si="3"/>
        <v>17</v>
      </c>
      <c r="F6" s="19">
        <f t="shared" si="3"/>
        <v>5</v>
      </c>
      <c r="G6" s="19">
        <f t="shared" si="3"/>
        <v>0</v>
      </c>
      <c r="H6" s="19" t="str">
        <f t="shared" si="3"/>
        <v>北海道　厚沢部町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57.67</v>
      </c>
      <c r="Q6" s="20">
        <f t="shared" si="3"/>
        <v>98.66</v>
      </c>
      <c r="R6" s="20">
        <f t="shared" si="3"/>
        <v>3500</v>
      </c>
      <c r="S6" s="20">
        <f t="shared" si="3"/>
        <v>3500</v>
      </c>
      <c r="T6" s="20">
        <f t="shared" si="3"/>
        <v>460.58</v>
      </c>
      <c r="U6" s="20">
        <f t="shared" si="3"/>
        <v>7.6</v>
      </c>
      <c r="V6" s="20">
        <f t="shared" si="3"/>
        <v>1997</v>
      </c>
      <c r="W6" s="20">
        <f t="shared" si="3"/>
        <v>0.83</v>
      </c>
      <c r="X6" s="20">
        <f t="shared" si="3"/>
        <v>2406.02</v>
      </c>
      <c r="Y6" s="21">
        <f>IF(Y7="",NA(),Y7)</f>
        <v>122.91</v>
      </c>
      <c r="Z6" s="21">
        <f t="shared" ref="Z6:AH6" si="4">IF(Z7="",NA(),Z7)</f>
        <v>112.5</v>
      </c>
      <c r="AA6" s="21">
        <f t="shared" si="4"/>
        <v>114.16</v>
      </c>
      <c r="AB6" s="21">
        <f t="shared" si="4"/>
        <v>108.79</v>
      </c>
      <c r="AC6" s="21">
        <f t="shared" si="4"/>
        <v>100.82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425.13</v>
      </c>
      <c r="BG6" s="21">
        <f t="shared" ref="BG6:BO6" si="7">IF(BG7="",NA(),BG7)</f>
        <v>389.82</v>
      </c>
      <c r="BH6" s="21">
        <f t="shared" si="7"/>
        <v>364.38</v>
      </c>
      <c r="BI6" s="21">
        <f t="shared" si="7"/>
        <v>1103.06</v>
      </c>
      <c r="BJ6" s="21">
        <f t="shared" si="7"/>
        <v>980.15</v>
      </c>
      <c r="BK6" s="21">
        <f t="shared" si="7"/>
        <v>789.46</v>
      </c>
      <c r="BL6" s="21">
        <f t="shared" si="7"/>
        <v>826.83</v>
      </c>
      <c r="BM6" s="21">
        <f t="shared" si="7"/>
        <v>867.83</v>
      </c>
      <c r="BN6" s="21">
        <f t="shared" si="7"/>
        <v>791.76</v>
      </c>
      <c r="BO6" s="21">
        <f t="shared" si="7"/>
        <v>900.82</v>
      </c>
      <c r="BP6" s="20" t="str">
        <f>IF(BP7="","",IF(BP7="-","【-】","【"&amp;SUBSTITUTE(TEXT(BP7,"#,##0.00"),"-","△")&amp;"】"))</f>
        <v>【809.19】</v>
      </c>
      <c r="BQ6" s="21">
        <f>IF(BQ7="",NA(),BQ7)</f>
        <v>82.3</v>
      </c>
      <c r="BR6" s="21">
        <f t="shared" ref="BR6:BZ6" si="8">IF(BR7="",NA(),BR7)</f>
        <v>79.94</v>
      </c>
      <c r="BS6" s="21">
        <f t="shared" si="8"/>
        <v>71.430000000000007</v>
      </c>
      <c r="BT6" s="21">
        <f t="shared" si="8"/>
        <v>70.94</v>
      </c>
      <c r="BU6" s="21">
        <f t="shared" si="8"/>
        <v>61.46</v>
      </c>
      <c r="BV6" s="21">
        <f t="shared" si="8"/>
        <v>57.77</v>
      </c>
      <c r="BW6" s="21">
        <f t="shared" si="8"/>
        <v>57.31</v>
      </c>
      <c r="BX6" s="21">
        <f t="shared" si="8"/>
        <v>57.08</v>
      </c>
      <c r="BY6" s="21">
        <f t="shared" si="8"/>
        <v>56.26</v>
      </c>
      <c r="BZ6" s="21">
        <f t="shared" si="8"/>
        <v>52.94</v>
      </c>
      <c r="CA6" s="20" t="str">
        <f>IF(CA7="","",IF(CA7="-","【-】","【"&amp;SUBSTITUTE(TEXT(CA7,"#,##0.00"),"-","△")&amp;"】"))</f>
        <v>【57.02】</v>
      </c>
      <c r="CB6" s="21">
        <f>IF(CB7="",NA(),CB7)</f>
        <v>217.46</v>
      </c>
      <c r="CC6" s="21">
        <f t="shared" ref="CC6:CK6" si="9">IF(CC7="",NA(),CC7)</f>
        <v>236.3</v>
      </c>
      <c r="CD6" s="21">
        <f t="shared" si="9"/>
        <v>263.13</v>
      </c>
      <c r="CE6" s="21">
        <f t="shared" si="9"/>
        <v>267.39999999999998</v>
      </c>
      <c r="CF6" s="21">
        <f t="shared" si="9"/>
        <v>311.33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38.86</v>
      </c>
      <c r="CN6" s="21">
        <f t="shared" ref="CN6:CV6" si="10">IF(CN7="",NA(),CN7)</f>
        <v>37.979999999999997</v>
      </c>
      <c r="CO6" s="21">
        <f t="shared" si="10"/>
        <v>37.979999999999997</v>
      </c>
      <c r="CP6" s="20">
        <f t="shared" si="10"/>
        <v>0</v>
      </c>
      <c r="CQ6" s="21">
        <f t="shared" si="10"/>
        <v>36.14</v>
      </c>
      <c r="CR6" s="21">
        <f t="shared" si="10"/>
        <v>50.68</v>
      </c>
      <c r="CS6" s="21">
        <f t="shared" si="10"/>
        <v>50.14</v>
      </c>
      <c r="CT6" s="21">
        <f t="shared" si="10"/>
        <v>54.83</v>
      </c>
      <c r="CU6" s="21">
        <f t="shared" si="10"/>
        <v>66.53</v>
      </c>
      <c r="CV6" s="21">
        <f t="shared" si="10"/>
        <v>52.35</v>
      </c>
      <c r="CW6" s="20" t="str">
        <f>IF(CW7="","",IF(CW7="-","【-】","【"&amp;SUBSTITUTE(TEXT(CW7,"#,##0.00"),"-","△")&amp;"】"))</f>
        <v>【52.55】</v>
      </c>
      <c r="CX6" s="21">
        <f>IF(CX7="",NA(),CX7)</f>
        <v>84.62</v>
      </c>
      <c r="CY6" s="21">
        <f t="shared" ref="CY6:DG6" si="11">IF(CY7="",NA(),CY7)</f>
        <v>85.15</v>
      </c>
      <c r="CZ6" s="21">
        <f t="shared" si="11"/>
        <v>85.8</v>
      </c>
      <c r="DA6" s="21">
        <f t="shared" si="11"/>
        <v>87.37</v>
      </c>
      <c r="DB6" s="21">
        <f t="shared" si="11"/>
        <v>88.23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13633</v>
      </c>
      <c r="D7" s="23">
        <v>47</v>
      </c>
      <c r="E7" s="23">
        <v>17</v>
      </c>
      <c r="F7" s="23">
        <v>5</v>
      </c>
      <c r="G7" s="23">
        <v>0</v>
      </c>
      <c r="H7" s="23" t="s">
        <v>98</v>
      </c>
      <c r="I7" s="23" t="s">
        <v>99</v>
      </c>
      <c r="J7" s="23" t="s">
        <v>100</v>
      </c>
      <c r="K7" s="23" t="s">
        <v>101</v>
      </c>
      <c r="L7" s="23" t="s">
        <v>102</v>
      </c>
      <c r="M7" s="23" t="s">
        <v>103</v>
      </c>
      <c r="N7" s="24" t="s">
        <v>104</v>
      </c>
      <c r="O7" s="24" t="s">
        <v>105</v>
      </c>
      <c r="P7" s="24">
        <v>57.67</v>
      </c>
      <c r="Q7" s="24">
        <v>98.66</v>
      </c>
      <c r="R7" s="24">
        <v>3500</v>
      </c>
      <c r="S7" s="24">
        <v>3500</v>
      </c>
      <c r="T7" s="24">
        <v>460.58</v>
      </c>
      <c r="U7" s="24">
        <v>7.6</v>
      </c>
      <c r="V7" s="24">
        <v>1997</v>
      </c>
      <c r="W7" s="24">
        <v>0.83</v>
      </c>
      <c r="X7" s="24">
        <v>2406.02</v>
      </c>
      <c r="Y7" s="24">
        <v>122.91</v>
      </c>
      <c r="Z7" s="24">
        <v>112.5</v>
      </c>
      <c r="AA7" s="24">
        <v>114.16</v>
      </c>
      <c r="AB7" s="24">
        <v>108.79</v>
      </c>
      <c r="AC7" s="24">
        <v>100.82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425.13</v>
      </c>
      <c r="BG7" s="24">
        <v>389.82</v>
      </c>
      <c r="BH7" s="24">
        <v>364.38</v>
      </c>
      <c r="BI7" s="24">
        <v>1103.06</v>
      </c>
      <c r="BJ7" s="24">
        <v>980.15</v>
      </c>
      <c r="BK7" s="24">
        <v>789.46</v>
      </c>
      <c r="BL7" s="24">
        <v>826.83</v>
      </c>
      <c r="BM7" s="24">
        <v>867.83</v>
      </c>
      <c r="BN7" s="24">
        <v>791.76</v>
      </c>
      <c r="BO7" s="24">
        <v>900.82</v>
      </c>
      <c r="BP7" s="24">
        <v>809.19</v>
      </c>
      <c r="BQ7" s="24">
        <v>82.3</v>
      </c>
      <c r="BR7" s="24">
        <v>79.94</v>
      </c>
      <c r="BS7" s="24">
        <v>71.430000000000007</v>
      </c>
      <c r="BT7" s="24">
        <v>70.94</v>
      </c>
      <c r="BU7" s="24">
        <v>61.46</v>
      </c>
      <c r="BV7" s="24">
        <v>57.77</v>
      </c>
      <c r="BW7" s="24">
        <v>57.31</v>
      </c>
      <c r="BX7" s="24">
        <v>57.08</v>
      </c>
      <c r="BY7" s="24">
        <v>56.26</v>
      </c>
      <c r="BZ7" s="24">
        <v>52.94</v>
      </c>
      <c r="CA7" s="24">
        <v>57.02</v>
      </c>
      <c r="CB7" s="24">
        <v>217.46</v>
      </c>
      <c r="CC7" s="24">
        <v>236.3</v>
      </c>
      <c r="CD7" s="24">
        <v>263.13</v>
      </c>
      <c r="CE7" s="24">
        <v>267.39999999999998</v>
      </c>
      <c r="CF7" s="24">
        <v>311.33</v>
      </c>
      <c r="CG7" s="24">
        <v>274.35000000000002</v>
      </c>
      <c r="CH7" s="24">
        <v>273.52</v>
      </c>
      <c r="CI7" s="24">
        <v>274.99</v>
      </c>
      <c r="CJ7" s="24">
        <v>282.08999999999997</v>
      </c>
      <c r="CK7" s="24">
        <v>303.27999999999997</v>
      </c>
      <c r="CL7" s="24">
        <v>273.68</v>
      </c>
      <c r="CM7" s="24">
        <v>38.86</v>
      </c>
      <c r="CN7" s="24">
        <v>37.979999999999997</v>
      </c>
      <c r="CO7" s="24">
        <v>37.979999999999997</v>
      </c>
      <c r="CP7" s="24">
        <v>0</v>
      </c>
      <c r="CQ7" s="24">
        <v>36.14</v>
      </c>
      <c r="CR7" s="24">
        <v>50.68</v>
      </c>
      <c r="CS7" s="24">
        <v>50.14</v>
      </c>
      <c r="CT7" s="24">
        <v>54.83</v>
      </c>
      <c r="CU7" s="24">
        <v>66.53</v>
      </c>
      <c r="CV7" s="24">
        <v>52.35</v>
      </c>
      <c r="CW7" s="24">
        <v>52.55</v>
      </c>
      <c r="CX7" s="24">
        <v>84.62</v>
      </c>
      <c r="CY7" s="24">
        <v>85.15</v>
      </c>
      <c r="CZ7" s="24">
        <v>85.8</v>
      </c>
      <c r="DA7" s="24">
        <v>87.37</v>
      </c>
      <c r="DB7" s="24">
        <v>88.23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2024-03-05T02:54:00Z</cp:lastPrinted>
  <dcterms:created xsi:type="dcterms:W3CDTF">2023-12-12T02:51:31Z</dcterms:created>
  <dcterms:modified xsi:type="dcterms:W3CDTF">2024-03-05T02:54:02Z</dcterms:modified>
  <cp:category/>
</cp:coreProperties>
</file>