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PUBLIC\総務財政課\財政係\報告\01_公営企業関係（簡水・集排・病院）\★公営企業に係る経営比較分析表\【R5年度決算】R7.1.23\提出用\"/>
    </mc:Choice>
  </mc:AlternateContent>
  <xr:revisionPtr revIDLastSave="0" documentId="13_ncr:1_{3DA7341B-D910-4365-990D-38DB78262452}" xr6:coauthVersionLast="43" xr6:coauthVersionMax="43" xr10:uidLastSave="{00000000-0000-0000-0000-000000000000}"/>
  <workbookProtection workbookAlgorithmName="SHA-512" workbookHashValue="Ck25ym5DWo56gdJ6R4LgEbarocdq0uYrm52jqaRKtHpDRVaWbkq8GXlaAbkUXu07V1dk4R1tiriQQpu+M9Jpjg==" workbookSaltValue="KuYw1CG+vHpzPeZyNFQNrA==" workbookSpinCount="100000" lockStructure="1"/>
  <bookViews>
    <workbookView xWindow="20370" yWindow="-4965"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T8" i="4"/>
  <c r="I8" i="4"/>
  <c r="B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<sst xmlns="http://schemas.openxmlformats.org/spreadsheetml/2006/main" count="236" uniqueCount="118">
  <si>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</si>
  <si>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</si>
  <si>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</si>
  <si>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</si>
  <si>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</si>
  <si>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</si>
  <si>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</si>
  <si>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</si>
  <si>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</si>
  <si>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</si>
  <si>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</si>
  <si>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</si>
  <si>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</si>
  <si>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</si>
  <si>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</si>
  <si>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</si>
  <si>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</si>
  <si>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</si>
  <si>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</si>
  <si>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</si>
  <si>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</si>
  <si>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</si>
  <si>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</si>
  <si>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</si>
  <si>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</si>
  <si>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</si>
  <si>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</si>
  <si>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</si>
  <si>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</si>
  <si>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</si>
  <si>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</si>
  <si>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</si>
  <si>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</si>
  <si>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</si>
  <si>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</si>
  <si>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</si>
  <si>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</si>
  <si>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</si>
  <si>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</si>
  <si>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</si>
  <si>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</si>
  <si>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</si>
  <si>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</si>
  <si>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</si>
  <si>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</si>
  <si>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</si>
  <si>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</si>
  <si>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</si>
  <si>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</si>
  <si>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</si>
  <si>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</si>
  <si>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</si>
  <si>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</si>
  <si>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</si>
  <si>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</si>
  <si>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</si>
  <si>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</si>
  <si>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</si>
  <si>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</si>
  <si>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</si>
  <si>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</si>
  <si>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</si>
  <si>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</si>
  <si>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</si>
  <si>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</si>
  <si>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</si>
  <si>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</si>
  <si>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</si>
  <si>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</si>
  <si>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</si>
  <si>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</si>
  <si>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</si>
  <si>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</si>
  <si>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</si>
  <si>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</si>
  <si>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</si>
  <si>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</si>
  <si>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</si>
  <si>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</si>
  <si>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</si>
  <si>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</si>
  <si>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</si>
  <si>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</si>
  <si>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</si>
  <si>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</si>
  <si>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</si>
  <si>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</si>
  <si>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</si>
  <si>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</si>
  <si>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</si>
  <si>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</si>
  <si>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</si>
  <si>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</si>
  <si>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</si>
  <si>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</si>
  <si>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</si>
  <si>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</si>
  <si>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厚沢部町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</si>
  <si>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</si>
  <si>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</si>
  <si>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</si>
  <si>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</si>
  <si>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</si>
  <si>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</si>
  <si>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</si>
  <si>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</si>
  <si>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</si>
  <si>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</si>
  <si>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</si>
  <si>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</si>
  <si>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</si>
  <si>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</si>
  <si>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</si>
  <si>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</si>
  <si>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</si>
  <si>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・平成30年6月に料金改定を行ったことにより、収益的収支比率は増加したが、主な増加要因は、一般会計からの繰入によるものを考えられる。　　　　　　　　　　　　　　　　　　　　　・施設更新のための企業債を令和2年度まで借入したため、企業債残高対事業規模はやや高め傾向である。　　　　　　　　　　　　　　　　　　　　　　　　　　　　　　　　　　・新築の増加、高齢化に伴う未使用者の減少等に伴う水洗化率について増加傾向である。　　　　　　　　　　　　　　　　　　　　　　　　　　　　　　　　　　　　　　　　　　　　　　　　　　　　　　　　　　　　　　　　　　　　　　　　　　　　　　　　　　　　　　　　　　　　　　　　　　　　　　　　　　　　　　　　　　　　　　　　　　　</t>
    <phoneticPr fontId="4"/>
  </si>
  <si>
    <t>・供用開始年度が平成９年度以降であり、管路については老朽化は進んでいない状況だが、処理場の設備については耐用年数を経過してきており、平成２８年度から機能強化計画に基づき順次設備更新を行っており令和2年度に終了。　　　　　　　　　　　　　　　　　　　　　　　　　　　　　　　　　　　　　　　　　　　　　　　　　・今後の計画は、最適化整備構想、維持管理適正化計画に基づき計画的に設備等の更新を行う予定。　</t>
    <phoneticPr fontId="4"/>
  </si>
  <si>
    <t>・人口の減少や高齢化により加入率が横ばいとなっているため、現状のままの増収は見込めない状況であるが、平成30年6月から料金改定を実施したことにより、収益的収支比率はある程度改善されたが、一般会計からの繰入の依存度は高い状況にある。・施設更新のための企業債を令和２年度まで借入したため、企業債残高対事業規模比率は高い傾向にある。・今後の施設更新に向け、経営分析等を実施し、収益減収に対する対策及び維持管理等に係る経費を抑制する手段を考え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</si>
</sst>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BD-4DAF-B640-F5989899A1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F2BD-4DAF-B640-F5989899A1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37.979999999999997</c:v>
                </c:pt>
                <c:pt idx="1">
                  <c:v>37.979999999999997</c:v>
                </c:pt>
                <c:pt idx="2" formatCode="#,##0.00;&quot;△&quot;#,##0.00">
                  <c:v>0</c:v>
                </c:pt>
                <c:pt idx="3">
                  <c:v>36.14</c:v>
                </c:pt>
                <c:pt idx="4">
                  <c:v>36.14</c:v>
                </c:pt>
              </c:numCache>
            </c:numRef>
          </c:val>
          <c:extLst>
            <c:ext xmlns:c16="http://schemas.microsoft.com/office/drawing/2014/chart" uri="{C3380CC4-5D6E-409C-BE32-E72D297353CC}">
              <c16:uniqueId val="{00000000-0B26-42A9-B65A-BFFAFECD1C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B26-42A9-B65A-BFFAFECD1C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85.15</c:v>
                </c:pt>
                <c:pt idx="1">
                  <c:v>85.8</c:v>
                </c:pt>
                <c:pt idx="2">
                  <c:v>87.37</c:v>
                </c:pt>
                <c:pt idx="3">
                  <c:v>88.23</c:v>
                </c:pt>
                <c:pt idx="4">
                  <c:v>89.44</c:v>
                </c:pt>
              </c:numCache>
            </c:numRef>
          </c:val>
          <c:extLst>
            <c:ext xmlns:c16="http://schemas.microsoft.com/office/drawing/2014/chart" uri="{C3380CC4-5D6E-409C-BE32-E72D297353CC}">
              <c16:uniqueId val="{00000000-9180-405A-93DB-94C8BAE81F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180-405A-93DB-94C8BAE81F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112.5</c:v>
                </c:pt>
                <c:pt idx="1">
                  <c:v>114.16</c:v>
                </c:pt>
                <c:pt idx="2">
                  <c:v>108.79</c:v>
                </c:pt>
                <c:pt idx="3">
                  <c:v>100.82</c:v>
                </c:pt>
                <c:pt idx="4">
                  <c:v>190.39</c:v>
                </c:pt>
              </c:numCache>
            </c:numRef>
          </c:val>
          <c:extLst>
            <c:ext xmlns:c16="http://schemas.microsoft.com/office/drawing/2014/chart" uri="{C3380CC4-5D6E-409C-BE32-E72D297353CC}">
              <c16:uniqueId val="{00000000-93AC-419F-ADF0-C3C35949F0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AC-419F-ADF0-C3C35949F0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0D-415B-81DD-8C9B2A704F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0D-415B-81DD-8C9B2A704F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BF-4977-B9B6-894E18A853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F-4977-B9B6-894E18A853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11-4557-AA18-E76EA15CF3D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1-4557-AA18-E76EA15CF3D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51-4281-B030-B18A9AB25A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51-4281-B030-B18A9AB25A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389.82</c:v>
                </c:pt>
                <c:pt idx="1">
                  <c:v>364.38</c:v>
                </c:pt>
                <c:pt idx="2">
                  <c:v>1103.06</c:v>
                </c:pt>
                <c:pt idx="3">
                  <c:v>980.15</c:v>
                </c:pt>
                <c:pt idx="4">
                  <c:v>211.84</c:v>
                </c:pt>
              </c:numCache>
            </c:numRef>
          </c:val>
          <c:extLst>
            <c:ext xmlns:c16="http://schemas.microsoft.com/office/drawing/2014/chart" uri="{C3380CC4-5D6E-409C-BE32-E72D297353CC}">
              <c16:uniqueId val="{00000000-8F07-40DC-AD6F-E8AC842F26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F07-40DC-AD6F-E8AC842F26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79.94</c:v>
                </c:pt>
                <c:pt idx="1">
                  <c:v>71.430000000000007</c:v>
                </c:pt>
                <c:pt idx="2">
                  <c:v>70.94</c:v>
                </c:pt>
                <c:pt idx="3">
                  <c:v>61.46</c:v>
                </c:pt>
                <c:pt idx="4">
                  <c:v>74.53</c:v>
                </c:pt>
              </c:numCache>
            </c:numRef>
          </c:val>
          <c:extLst>
            <c:ext xmlns:c16="http://schemas.microsoft.com/office/drawing/2014/chart" uri="{C3380CC4-5D6E-409C-BE32-E72D297353CC}">
              <c16:uniqueId val="{00000000-5A7B-422D-B228-1F455A98B9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5A7B-422D-B228-1F455A98B9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236.3</c:v>
                </c:pt>
                <c:pt idx="1">
                  <c:v>263.13</c:v>
                </c:pt>
                <c:pt idx="2">
                  <c:v>267.39999999999998</c:v>
                </c:pt>
                <c:pt idx="3">
                  <c:v>311.33</c:v>
                </c:pt>
                <c:pt idx="4">
                  <c:v>255.77</c:v>
                </c:pt>
              </c:numCache>
            </c:numRef>
          </c:val>
          <c:extLst>
            <c:ext xmlns:c16="http://schemas.microsoft.com/office/drawing/2014/chart" uri="{C3380CC4-5D6E-409C-BE32-E72D297353CC}">
              <c16:uniqueId val="{00000000-0784-4C4D-A544-7475DB9994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784-4C4D-A544-7475DB9994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厚沢部町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3405</v>
      </c>
      <c r="AM8" s="36"/>
      <c r="AN8" s="36"/>
      <c r="AO8" s="36"/>
      <c r="AP8" s="36"/>
      <c r="AQ8" s="36"/>
      <c r="AR8" s="36"/>
      <c r="AS8" s="36"/>
      <c r="AT8" s="37">
        <f>データ!T6</f>
        <v>460.58</v>
      </c>
      <c r="AU8" s="37"/>
      <c r="AV8" s="37"/>
      <c r="AW8" s="37"/>
      <c r="AX8" s="37"/>
      <c r="AY8" s="37"/>
      <c r="AZ8" s="37"/>
      <c r="BA8" s="37"/>
      <c r="BB8" s="37">
        <f>データ!U6</f>
        <v>7.39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57.59</v>
      </c>
      <c r="Q10" s="37"/>
      <c r="R10" s="37"/>
      <c r="S10" s="37"/>
      <c r="T10" s="37"/>
      <c r="U10" s="37"/>
      <c r="V10" s="37"/>
      <c r="W10" s="37">
        <f>データ!Q6</f>
        <v>98.46</v>
      </c>
      <c r="X10" s="37"/>
      <c r="Y10" s="37"/>
      <c r="Z10" s="37"/>
      <c r="AA10" s="37"/>
      <c r="AB10" s="37"/>
      <c r="AC10" s="37"/>
      <c r="AD10" s="36">
        <f>データ!R6</f>
        <v>3500</v>
      </c>
      <c r="AE10" s="36"/>
      <c r="AF10" s="36"/>
      <c r="AG10" s="36"/>
      <c r="AH10" s="36"/>
      <c r="AI10" s="36"/>
      <c r="AJ10" s="36"/>
      <c r="AK10" s="2"/>
      <c r="AL10" s="36">
        <f>データ!V6</f>
        <v>1932</v>
      </c>
      <c r="AM10" s="36"/>
      <c r="AN10" s="36"/>
      <c r="AO10" s="36"/>
      <c r="AP10" s="36"/>
      <c r="AQ10" s="36"/>
      <c r="AR10" s="36"/>
      <c r="AS10" s="36"/>
      <c r="AT10" s="37">
        <f>データ!W6</f>
        <v>0.83</v>
      </c>
      <c r="AU10" s="37"/>
      <c r="AV10" s="37"/>
      <c r="AW10" s="37"/>
      <c r="AX10" s="37"/>
      <c r="AY10" s="37"/>
      <c r="AZ10" s="37"/>
      <c r="BA10" s="37"/>
      <c r="BB10" s="37">
        <f>データ!X6</f>
        <v>2327.71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43</v>
      </c>
      <c r="O86" s="12" t="str">
        <f>データ!EO6</f>
        <v>【0.02】</v>
      </c>
    </row>
  </sheetData>
  <sheetProtection algorithmName="SHA-512" hashValue="3fvmw73ayhqv0JISucUDSDjN5myOjwEJJ8ZqHu8vSIuSqV+N6vI/GaP4aYSb03pnxSOF+J5GChFpo9mN3NVXvg==" saltValue="FOfvOnjx6m/aO+NeDYZGq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13633</v>
      </c>
      <c r="D6" s="19">
        <f t="shared" si="3"/>
        <v>47</v>
      </c>
      <c r="E6" s="19">
        <f t="shared" si="3"/>
        <v>17</v>
      </c>
      <c r="F6" s="19">
        <f t="shared" si="3"/>
        <v>5</v>
      </c>
      <c r="G6" s="19">
        <f t="shared" si="3"/>
        <v>0</v>
      </c>
      <c r="H6" s="19" t="str">
        <f t="shared" si="3"/>
        <v>北海道　厚沢部町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57.59</v>
      </c>
      <c r="Q6" s="20">
        <f t="shared" si="3"/>
        <v>98.46</v>
      </c>
      <c r="R6" s="20">
        <f t="shared" si="3"/>
        <v>3500</v>
      </c>
      <c r="S6" s="20">
        <f t="shared" si="3"/>
        <v>3405</v>
      </c>
      <c r="T6" s="20">
        <f t="shared" si="3"/>
        <v>460.58</v>
      </c>
      <c r="U6" s="20">
        <f t="shared" si="3"/>
        <v>7.39</v>
      </c>
      <c r="V6" s="20">
        <f t="shared" si="3"/>
        <v>1932</v>
      </c>
      <c r="W6" s="20">
        <f t="shared" si="3"/>
        <v>0.83</v>
      </c>
      <c r="X6" s="20">
        <f t="shared" si="3"/>
        <v>2327.71</v>
      </c>
      <c r="Y6" s="21">
        <f>IF(Y7="",NA(),Y7)</f>
        <v>112.5</v>
      </c>
      <c r="Z6" s="21">
        <f t="shared" ref="Z6:AH6" si="4">IF(Z7="",NA(),Z7)</f>
        <v>114.16</v>
      </c>
      <c r="AA6" s="21">
        <f t="shared" si="4"/>
        <v>108.79</v>
      </c>
      <c r="AB6" s="21">
        <f t="shared" si="4"/>
        <v>100.82</v>
      </c>
      <c r="AC6" s="21">
        <f t="shared" si="4"/>
        <v>190.39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389.82</v>
      </c>
      <c r="BG6" s="21">
        <f t="shared" ref="BG6:BO6" si="7">IF(BG7="",NA(),BG7)</f>
        <v>364.38</v>
      </c>
      <c r="BH6" s="21">
        <f t="shared" si="7"/>
        <v>1103.06</v>
      </c>
      <c r="BI6" s="21">
        <f t="shared" si="7"/>
        <v>980.15</v>
      </c>
      <c r="BJ6" s="21">
        <f t="shared" si="7"/>
        <v>211.84</v>
      </c>
      <c r="BK6" s="21">
        <f t="shared" si="7"/>
        <v>826.83</v>
      </c>
      <c r="BL6" s="21">
        <f t="shared" si="7"/>
        <v>867.83</v>
      </c>
      <c r="BM6" s="21">
        <f t="shared" si="7"/>
        <v>791.76</v>
      </c>
      <c r="BN6" s="21">
        <f t="shared" si="7"/>
        <v>900.82</v>
      </c>
      <c r="BO6" s="21">
        <f t="shared" si="7"/>
        <v>839.21</v>
      </c>
      <c r="BP6" s="20" t="str">
        <f>IF(BP7="","",IF(BP7="-","【-】","【"&amp;SUBSTITUTE(TEXT(BP7,"#,##0.00"),"-","△")&amp;"】"))</f>
        <v>【785.10】</v>
      </c>
      <c r="BQ6" s="21">
        <f>IF(BQ7="",NA(),BQ7)</f>
        <v>79.94</v>
      </c>
      <c r="BR6" s="21">
        <f t="shared" ref="BR6:BZ6" si="8">IF(BR7="",NA(),BR7)</f>
        <v>71.430000000000007</v>
      </c>
      <c r="BS6" s="21">
        <f t="shared" si="8"/>
        <v>70.94</v>
      </c>
      <c r="BT6" s="21">
        <f t="shared" si="8"/>
        <v>61.46</v>
      </c>
      <c r="BU6" s="21">
        <f t="shared" si="8"/>
        <v>74.53</v>
      </c>
      <c r="BV6" s="21">
        <f t="shared" si="8"/>
        <v>57.31</v>
      </c>
      <c r="BW6" s="21">
        <f t="shared" si="8"/>
        <v>57.08</v>
      </c>
      <c r="BX6" s="21">
        <f t="shared" si="8"/>
        <v>56.26</v>
      </c>
      <c r="BY6" s="21">
        <f t="shared" si="8"/>
        <v>52.94</v>
      </c>
      <c r="BZ6" s="21">
        <f t="shared" si="8"/>
        <v>52.05</v>
      </c>
      <c r="CA6" s="20" t="str">
        <f>IF(CA7="","",IF(CA7="-","【-】","【"&amp;SUBSTITUTE(TEXT(CA7,"#,##0.00"),"-","△")&amp;"】"))</f>
        <v>【56.93】</v>
      </c>
      <c r="CB6" s="21">
        <f>IF(CB7="",NA(),CB7)</f>
        <v>236.3</v>
      </c>
      <c r="CC6" s="21">
        <f t="shared" ref="CC6:CK6" si="9">IF(CC7="",NA(),CC7)</f>
        <v>263.13</v>
      </c>
      <c r="CD6" s="21">
        <f t="shared" si="9"/>
        <v>267.39999999999998</v>
      </c>
      <c r="CE6" s="21">
        <f t="shared" si="9"/>
        <v>311.33</v>
      </c>
      <c r="CF6" s="21">
        <f t="shared" si="9"/>
        <v>255.77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37.979999999999997</v>
      </c>
      <c r="CN6" s="21">
        <f t="shared" ref="CN6:CV6" si="10">IF(CN7="",NA(),CN7)</f>
        <v>37.979999999999997</v>
      </c>
      <c r="CO6" s="20">
        <f t="shared" si="10"/>
        <v>0</v>
      </c>
      <c r="CP6" s="21">
        <f t="shared" si="10"/>
        <v>36.14</v>
      </c>
      <c r="CQ6" s="21">
        <f t="shared" si="10"/>
        <v>36.14</v>
      </c>
      <c r="CR6" s="21">
        <f t="shared" si="10"/>
        <v>50.14</v>
      </c>
      <c r="CS6" s="21">
        <f t="shared" si="10"/>
        <v>54.83</v>
      </c>
      <c r="CT6" s="21">
        <f t="shared" si="10"/>
        <v>66.53</v>
      </c>
      <c r="CU6" s="21">
        <f t="shared" si="10"/>
        <v>52.35</v>
      </c>
      <c r="CV6" s="21">
        <f t="shared" si="10"/>
        <v>46.25</v>
      </c>
      <c r="CW6" s="20" t="str">
        <f>IF(CW7="","",IF(CW7="-","【-】","【"&amp;SUBSTITUTE(TEXT(CW7,"#,##0.00"),"-","△")&amp;"】"))</f>
        <v>【49.87】</v>
      </c>
      <c r="CX6" s="21">
        <f>IF(CX7="",NA(),CX7)</f>
        <v>85.15</v>
      </c>
      <c r="CY6" s="21">
        <f t="shared" ref="CY6:DG6" si="11">IF(CY7="",NA(),CY7)</f>
        <v>85.8</v>
      </c>
      <c r="CZ6" s="21">
        <f t="shared" si="11"/>
        <v>87.37</v>
      </c>
      <c r="DA6" s="21">
        <f t="shared" si="11"/>
        <v>88.23</v>
      </c>
      <c r="DB6" s="21">
        <f t="shared" si="11"/>
        <v>89.44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13633</v>
      </c>
      <c r="D7" s="23">
        <v>47</v>
      </c>
      <c r="E7" s="23">
        <v>17</v>
      </c>
      <c r="F7" s="23">
        <v>5</v>
      </c>
      <c r="G7" s="23">
        <v>0</v>
      </c>
      <c r="H7" s="23" t="s">
        <v>97</v>
      </c>
      <c r="I7" s="23" t="s">
        <v>98</v>
      </c>
      <c r="J7" s="23" t="s">
        <v>99</v>
      </c>
      <c r="K7" s="23" t="s">
        <v>100</v>
      </c>
      <c r="L7" s="23" t="s">
        <v>101</v>
      </c>
      <c r="M7" s="23" t="s">
        <v>102</v>
      </c>
      <c r="N7" s="24" t="s">
        <v>103</v>
      </c>
      <c r="O7" s="24" t="s">
        <v>104</v>
      </c>
      <c r="P7" s="24">
        <v>57.59</v>
      </c>
      <c r="Q7" s="24">
        <v>98.46</v>
      </c>
      <c r="R7" s="24">
        <v>3500</v>
      </c>
      <c r="S7" s="24">
        <v>3405</v>
      </c>
      <c r="T7" s="24">
        <v>460.58</v>
      </c>
      <c r="U7" s="24">
        <v>7.39</v>
      </c>
      <c r="V7" s="24">
        <v>1932</v>
      </c>
      <c r="W7" s="24">
        <v>0.83</v>
      </c>
      <c r="X7" s="24">
        <v>2327.71</v>
      </c>
      <c r="Y7" s="24">
        <v>112.5</v>
      </c>
      <c r="Z7" s="24">
        <v>114.16</v>
      </c>
      <c r="AA7" s="24">
        <v>108.79</v>
      </c>
      <c r="AB7" s="24">
        <v>100.82</v>
      </c>
      <c r="AC7" s="24">
        <v>190.39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389.82</v>
      </c>
      <c r="BG7" s="24">
        <v>364.38</v>
      </c>
      <c r="BH7" s="24">
        <v>1103.06</v>
      </c>
      <c r="BI7" s="24">
        <v>980.15</v>
      </c>
      <c r="BJ7" s="24">
        <v>211.84</v>
      </c>
      <c r="BK7" s="24">
        <v>826.83</v>
      </c>
      <c r="BL7" s="24">
        <v>867.83</v>
      </c>
      <c r="BM7" s="24">
        <v>791.76</v>
      </c>
      <c r="BN7" s="24">
        <v>900.82</v>
      </c>
      <c r="BO7" s="24">
        <v>839.21</v>
      </c>
      <c r="BP7" s="24">
        <v>785.1</v>
      </c>
      <c r="BQ7" s="24">
        <v>79.94</v>
      </c>
      <c r="BR7" s="24">
        <v>71.430000000000007</v>
      </c>
      <c r="BS7" s="24">
        <v>70.94</v>
      </c>
      <c r="BT7" s="24">
        <v>61.46</v>
      </c>
      <c r="BU7" s="24">
        <v>74.53</v>
      </c>
      <c r="BV7" s="24">
        <v>57.31</v>
      </c>
      <c r="BW7" s="24">
        <v>57.08</v>
      </c>
      <c r="BX7" s="24">
        <v>56.26</v>
      </c>
      <c r="BY7" s="24">
        <v>52.94</v>
      </c>
      <c r="BZ7" s="24">
        <v>52.05</v>
      </c>
      <c r="CA7" s="24">
        <v>56.93</v>
      </c>
      <c r="CB7" s="24">
        <v>236.3</v>
      </c>
      <c r="CC7" s="24">
        <v>263.13</v>
      </c>
      <c r="CD7" s="24">
        <v>267.39999999999998</v>
      </c>
      <c r="CE7" s="24">
        <v>311.33</v>
      </c>
      <c r="CF7" s="24">
        <v>255.77</v>
      </c>
      <c r="CG7" s="24">
        <v>273.52</v>
      </c>
      <c r="CH7" s="24">
        <v>274.99</v>
      </c>
      <c r="CI7" s="24">
        <v>282.08999999999997</v>
      </c>
      <c r="CJ7" s="24">
        <v>303.27999999999997</v>
      </c>
      <c r="CK7" s="24">
        <v>301.86</v>
      </c>
      <c r="CL7" s="24">
        <v>271.14999999999998</v>
      </c>
      <c r="CM7" s="24">
        <v>37.979999999999997</v>
      </c>
      <c r="CN7" s="24">
        <v>37.979999999999997</v>
      </c>
      <c r="CO7" s="24">
        <v>0</v>
      </c>
      <c r="CP7" s="24">
        <v>36.14</v>
      </c>
      <c r="CQ7" s="24">
        <v>36.14</v>
      </c>
      <c r="CR7" s="24">
        <v>50.14</v>
      </c>
      <c r="CS7" s="24">
        <v>54.83</v>
      </c>
      <c r="CT7" s="24">
        <v>66.53</v>
      </c>
      <c r="CU7" s="24">
        <v>52.35</v>
      </c>
      <c r="CV7" s="24">
        <v>46.25</v>
      </c>
      <c r="CW7" s="24">
        <v>49.87</v>
      </c>
      <c r="CX7" s="24">
        <v>85.15</v>
      </c>
      <c r="CY7" s="24">
        <v>85.8</v>
      </c>
      <c r="CZ7" s="24">
        <v>87.37</v>
      </c>
      <c r="DA7" s="24">
        <v>88.23</v>
      </c>
      <c r="DB7" s="24">
        <v>89.44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2025-01-28T05:02:52Z</cp:lastPrinted>
  <dcterms:created xsi:type="dcterms:W3CDTF">2025-01-24T07:32:17Z</dcterms:created>
  <dcterms:modified xsi:type="dcterms:W3CDTF">2025-01-30T01:13:25Z</dcterms:modified>
  <cp:category/>
</cp:coreProperties>
</file>