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filesv\PUBLIC\総務財政課\財政係\財政状況資料集\R07・03作成(R6分)\"/>
    </mc:Choice>
  </mc:AlternateContent>
  <xr:revisionPtr revIDLastSave="0" documentId="13_ncr:1_{8FD68F76-DA60-4EAE-A08C-B26928278355}" xr6:coauthVersionLast="47" xr6:coauthVersionMax="47" xr10:uidLastSave="{00000000-0000-0000-0000-000000000000}"/>
  <bookViews>
    <workbookView xWindow="-28920" yWindow="-403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C36" i="10"/>
  <c r="CO35" i="10"/>
  <c r="BW35" i="10"/>
  <c r="BE35" i="10"/>
  <c r="C35" i="10"/>
  <c r="CO34" i="10"/>
  <c r="BW34" i="10"/>
  <c r="BE34"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<sst xmlns="http://schemas.openxmlformats.org/spreadsheetml/2006/main" count="1106" uniqueCount="562">
  <si>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</si>
  <si>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</si>
  <si>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</si>
  <si>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</si>
  <si>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</si>
  <si>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</si>
  <si>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</si>
  <si>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</si>
  <si>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</si>
  <si>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</si>
  <si>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</si>
  <si>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</si>
  <si>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</si>
  <si>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</si>
  <si>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</si>
  <si>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</si>
  <si>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</si>
  <si>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</si>
  <si>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</si>
  <si>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</si>
  <si>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</si>
  <si>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</si>
  <si>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</si>
  <si>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</si>
  <si>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</si>
  <si>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</si>
  <si>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</si>
  <si>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</si>
  <si>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</si>
  <si>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</si>
  <si>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</si>
  <si>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</si>
  <si>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</si>
  <si>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</si>
  <si>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</si>
  <si>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</si>
  <si>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</si>
  <si>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</si>
  <si>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</si>
  <si>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</si>
  <si>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</si>
  <si>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</si>
  <si>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</si>
  <si>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</si>
  <si>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</si>
  <si>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</si>
  <si>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</si>
  <si>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</si>
  <si>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</si>
  <si>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</si>
  <si>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</si>
  <si>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</si>
  <si>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</si>
  <si>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</si>
  <si>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</si>
  <si>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</si>
  <si>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</si>
  <si>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</si>
  <si>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</si>
  <si>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</si>
  <si>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</si>
  <si>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</si>
  <si>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</si>
  <si>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</si>
  <si>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</si>
  <si>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</si>
  <si>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</si>
  <si>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</si>
  <si>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</si>
  <si>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</si>
  <si>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</si>
  <si>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</si>
  <si>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</si>
  <si>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</si>
  <si>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</si>
  <si>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</si>
  <si>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</si>
  <si>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</si>
  <si>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</si>
  <si>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</si>
  <si>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</si>
  <si>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</si>
  <si>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</si>
  <si>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</si>
  <si>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</si>
  <si>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</si>
  <si>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</si>
  <si>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</si>
  <si>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</si>
  <si>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</si>
  <si>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</si>
  <si>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</si>
  <si>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</si>
  <si>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</si>
  <si>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厚沢部町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</si>
  <si>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</si>
  <si>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</si>
  <si>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</si>
  <si>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</si>
  <si>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</si>
  <si>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</si>
  <si>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</si>
  <si>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</si>
  <si>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</si>
  <si>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</si>
  <si>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</si>
  <si>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</si>
  <si>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</si>
  <si>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</si>
  <si>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</si>
  <si>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</si>
  <si>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</si>
  <si>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</si>
  <si>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</si>
  <si>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</si>
  <si>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</si>
  <si>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</si>
  <si>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</si>
  <si>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</si>
  <si>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</si>
  <si>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</si>
  <si>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</si>
  <si>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</si>
  <si>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</si>
  <si>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</si>
  <si>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</si>
  <si>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</si>
  <si>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</si>
  <si>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</si>
  <si>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</si>
  <si>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</si>
  <si>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</si>
  <si>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</si>
  <si>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</si>
  <si>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</si>
  <si>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</si>
  <si>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</si>
  <si>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</si>
  <si>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</si>
  <si>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</si>
  <si>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</si>
  <si>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-4.0</t>
    <phoneticPr fontId="5"/>
  </si>
  <si>
    <t>基準財政需要額</t>
    <phoneticPr fontId="25"/>
  </si>
  <si>
    <t>うち日本人(％)</t>
    <phoneticPr fontId="5"/>
  </si>
  <si>
    <t>-4.1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</si>
  <si>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</si>
  <si>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</si>
  <si>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</si>
  <si>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</si>
  <si>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</si>
  <si>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</si>
  <si>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</si>
  <si>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</si>
  <si>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</si>
  <si>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</si>
  <si>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</si>
  <si>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</si>
  <si>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</si>
  <si>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</si>
  <si>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</si>
  <si>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</si>
  <si>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</si>
  <si>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</si>
  <si>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</si>
  <si>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</si>
  <si>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</si>
  <si>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</si>
  <si>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</si>
  <si>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</si>
  <si>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</si>
  <si>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</si>
  <si>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</si>
  <si>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</si>
  <si>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</si>
  <si>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</si>
  <si>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</si>
  <si>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</si>
  <si>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</si>
  <si>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</si>
  <si>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</si>
  <si>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</si>
  <si>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</si>
  <si>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</si>
  <si>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</si>
  <si>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</si>
  <si>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</si>
  <si>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</si>
  <si>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</si>
  <si>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</si>
  <si>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</si>
  <si>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</si>
  <si>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</si>
  <si>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</si>
  <si>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</si>
  <si>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</si>
  <si>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</si>
  <si>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</si>
  <si>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</si>
  <si>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</si>
  <si>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</si>
  <si>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</si>
  <si>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</si>
  <si>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</si>
  <si>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</si>
  <si>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北海道厚沢部町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</si>
  <si>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</si>
  <si>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</si>
  <si>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</si>
  <si>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</si>
  <si>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</si>
  <si>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</si>
  <si>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</si>
  <si>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</si>
  <si>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</si>
  <si>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</si>
  <si>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</si>
  <si>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</si>
  <si>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</si>
  <si>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</si>
  <si>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</si>
  <si>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</si>
  <si>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</si>
  <si>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</si>
  <si>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</si>
  <si>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</si>
  <si>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</si>
  <si>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</si>
  <si>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</si>
  <si>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</si>
  <si>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</si>
  <si>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</si>
  <si>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</si>
  <si>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</si>
  <si>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</si>
  <si>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</si>
  <si>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</si>
  <si>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</si>
  <si>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</si>
  <si>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</si>
  <si>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</si>
  <si>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</si>
  <si>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</si>
  <si>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</si>
  <si>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</si>
  <si>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</si>
  <si>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</si>
  <si>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</si>
  <si>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</si>
  <si>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</si>
  <si>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</si>
  <si>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</si>
  <si>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</si>
  <si>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</si>
  <si>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</si>
  <si>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</si>
  <si>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</si>
  <si>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</si>
  <si>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</si>
  <si>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</si>
  <si>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</si>
  <si>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</si>
  <si>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</si>
  <si>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</si>
  <si>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</si>
  <si>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</si>
  <si>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</si>
  <si>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</si>
  <si>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</si>
  <si>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</si>
  <si>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</si>
  <si>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</si>
  <si>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</si>
  <si>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</si>
  <si>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</si>
  <si>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</si>
  <si>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</si>
  <si>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</si>
  <si>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</si>
  <si>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</si>
  <si>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</si>
  <si>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</si>
  <si>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</si>
  <si>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</si>
  <si>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</si>
  <si>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</si>
  <si>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</si>
  <si>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</si>
  <si>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</si>
  <si>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</si>
  <si>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</si>
  <si>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</si>
  <si>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</si>
  <si>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</si>
  <si>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</si>
  <si>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</si>
  <si>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</si>
  <si>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</si>
  <si>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</si>
  <si>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</si>
  <si>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</si>
  <si>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</si>
  <si>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</si>
  <si>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</si>
  <si>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</si>
  <si>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</si>
  <si>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</si>
  <si>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</si>
  <si>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</si>
  <si>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</si>
  <si>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</si>
  <si>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</si>
  <si>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</si>
  <si>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</si>
  <si>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</si>
  <si>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</si>
  <si>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</si>
  <si>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</si>
  <si>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</si>
  <si>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</si>
  <si>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</si>
  <si>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</si>
  <si>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</si>
  <si>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</si>
  <si>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</si>
  <si>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</si>
  <si>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</si>
  <si>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</si>
  <si>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</si>
  <si>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</si>
  <si>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</si>
  <si>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</si>
  <si>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</si>
  <si>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</si>
  <si>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</si>
  <si>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</si>
  <si>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</si>
  <si>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</si>
  <si>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</si>
  <si>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</si>
  <si>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</si>
  <si>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</si>
  <si>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</si>
  <si>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</si>
  <si>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</si>
  <si>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</si>
  <si>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</si>
  <si>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</si>
  <si>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</si>
  <si>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</si>
  <si>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</si>
  <si>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</si>
  <si>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</si>
  <si>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</si>
  <si>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</si>
  <si>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</si>
  <si>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北海道厚沢部町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</si>
  <si>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</si>
  <si>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</si>
  <si>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</si>
  <si>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</si>
  <si>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</si>
  <si>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</si>
  <si>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</si>
  <si>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</si>
  <si>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</si>
  <si>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</si>
  <si>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</si>
  <si>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</si>
  <si>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</si>
  <si>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</si>
  <si>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</si>
  <si>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</si>
  <si>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</si>
  <si>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</si>
  <si>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</si>
  <si>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</si>
  <si>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</si>
  <si>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</si>
  <si>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</si>
  <si>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</si>
  <si>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</si>
  <si>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</si>
  <si>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</si>
  <si>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</si>
  <si>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</si>
  <si>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</si>
  <si>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</si>
  <si>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</si>
  <si>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</si>
  <si>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</si>
  <si>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</si>
  <si>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</si>
  <si>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介護保険事業特別会計（サービス事業勘定）</t>
    <phoneticPr fontId="5"/>
  </si>
  <si>
    <t>簡易水道事業会計</t>
    <phoneticPr fontId="5"/>
  </si>
  <si>
    <t>法適用企業</t>
    <phoneticPr fontId="5"/>
  </si>
  <si>
    <t>農業集落排水事業会計</t>
    <phoneticPr fontId="5"/>
  </si>
  <si>
    <t>国民健康保険病院事業会計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</si>
  <si>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</si>
  <si>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</si>
  <si>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</si>
  <si>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</si>
  <si>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</si>
  <si>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</si>
  <si>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</si>
  <si>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</si>
  <si>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</si>
  <si>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</si>
  <si>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</si>
  <si>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</si>
  <si>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</si>
  <si>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</si>
  <si>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</si>
  <si>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</si>
  <si>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</si>
  <si>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</si>
  <si>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</si>
  <si>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</si>
  <si>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</si>
  <si>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</si>
  <si>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</si>
  <si>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</si>
  <si>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</si>
  <si>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</si>
  <si>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</si>
  <si>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</si>
  <si>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</si>
  <si>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</si>
  <si>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</si>
  <si>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</si>
  <si>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</si>
  <si>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</si>
  <si>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</si>
  <si>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</si>
  <si>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</si>
  <si>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</si>
  <si>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</si>
  <si>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</si>
  <si>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</si>
  <si>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</si>
  <si>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</si>
  <si>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</si>
  <si>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</si>
  <si>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</si>
  <si>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</si>
  <si>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</si>
  <si>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</si>
  <si>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</si>
  <si>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</si>
  <si>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</si>
  <si>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</si>
  <si>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</si>
  <si>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</si>
  <si>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</si>
  <si>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</si>
  <si>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</si>
  <si>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</si>
  <si>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</si>
  <si>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</si>
  <si>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</si>
  <si>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</si>
  <si>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</si>
  <si>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</si>
  <si>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</si>
  <si>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</si>
  <si>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</si>
  <si>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</si>
  <si>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</si>
  <si>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</si>
  <si>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</si>
  <si>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</si>
  <si>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</si>
  <si>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</si>
  <si>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</si>
  <si>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</si>
  <si>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</si>
  <si>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</si>
  <si>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</si>
  <si>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</si>
  <si>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</si>
  <si>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</si>
  <si>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</si>
  <si>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</si>
  <si>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</si>
  <si>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</si>
  <si>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</si>
  <si>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</si>
  <si>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</si>
  <si>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</si>
  <si>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</si>
  <si>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</si>
  <si>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</si>
  <si>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</si>
  <si>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</si>
  <si>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</si>
  <si>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</si>
  <si>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</si>
  <si>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</si>
  <si>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</si>
  <si>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</si>
  <si>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</si>
  <si>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</si>
  <si>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</si>
  <si>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</si>
  <si>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</si>
  <si>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</si>
  <si>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</si>
  <si>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</si>
  <si>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</si>
  <si>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</si>
  <si>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</si>
  <si>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</si>
  <si>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</si>
  <si>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</si>
  <si>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</si>
  <si>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</si>
  <si>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</si>
  <si>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</si>
  <si>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</si>
  <si>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</si>
  <si>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</si>
  <si>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</si>
  <si>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</si>
  <si>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</si>
  <si>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</si>
  <si>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</si>
  <si>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</si>
  <si>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</si>
  <si>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</si>
  <si>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</si>
  <si>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</si>
  <si>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</si>
  <si>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</si>
  <si>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6.02</t>
  </si>
  <si>
    <t>▲ 1.47</t>
  </si>
  <si>
    <t>▲ 1.98</t>
  </si>
  <si>
    <t>国民健康保険病院事業会計</t>
  </si>
  <si>
    <t>農業集落排水事業会計</t>
  </si>
  <si>
    <t>一般会計</t>
  </si>
  <si>
    <t>簡易水道事業会計</t>
  </si>
  <si>
    <t>国民健康保険事業特別会計</t>
  </si>
  <si>
    <t>介護保険事業特別会計（保険事業勘定）</t>
  </si>
  <si>
    <t>後期高齢者医療特別会計</t>
  </si>
  <si>
    <t>介護保険事業特別会計（サービス事業勘定）</t>
  </si>
  <si>
    <t>その他会計（赤字）</t>
  </si>
  <si>
    <t>その他会計（黒字）</t>
  </si>
  <si>
    <t>R02</t>
    <phoneticPr fontId="5"/>
  </si>
  <si>
    <t>R03</t>
    <phoneticPr fontId="5"/>
  </si>
  <si>
    <t>R04</t>
    <phoneticPr fontId="5"/>
  </si>
  <si>
    <t>R05</t>
    <phoneticPr fontId="5"/>
  </si>
  <si>
    <t>R06</t>
    <phoneticPr fontId="5"/>
  </si>
  <si>
    <t>-</t>
    <phoneticPr fontId="38"/>
  </si>
  <si>
    <t>南部檜山衛生処理組合</t>
    <rPh sb="0" eb="6">
      <t>ナンブヒヤマエイセイ</t>
    </rPh>
    <rPh sb="6" eb="10">
      <t>ショリクミアイ</t>
    </rPh>
    <phoneticPr fontId="2"/>
  </si>
  <si>
    <t>檜山広域行政組合</t>
    <rPh sb="0" eb="8">
      <t>ヒヤマコウイキギョウセイクミアイ</t>
    </rPh>
    <phoneticPr fontId="2"/>
  </si>
  <si>
    <t>渡島・檜山衛生処理組合</t>
    <rPh sb="0" eb="2">
      <t>オシマ</t>
    </rPh>
    <rPh sb="3" eb="11">
      <t>ヒヤマエイセイショリクミアイ</t>
    </rPh>
    <phoneticPr fontId="2"/>
  </si>
  <si>
    <t>厚沢部町農業振興公社</t>
    <rPh sb="0" eb="4">
      <t>アッサブチョウ</t>
    </rPh>
    <rPh sb="4" eb="10">
      <t>ノウギョウシンコウコウシャ</t>
    </rPh>
    <phoneticPr fontId="2"/>
  </si>
  <si>
    <t>素敵な過疎づくり</t>
    <rPh sb="0" eb="2">
      <t>ステキ</t>
    </rPh>
    <rPh sb="3" eb="5">
      <t>カソ</t>
    </rPh>
    <phoneticPr fontId="2"/>
  </si>
  <si>
    <t>ハチャム</t>
    <phoneticPr fontId="2"/>
  </si>
  <si>
    <t>公共施設整備基金</t>
    <rPh sb="0" eb="4">
      <t>コウキョウシセツ</t>
    </rPh>
    <rPh sb="4" eb="8">
      <t>セイビキキン</t>
    </rPh>
    <phoneticPr fontId="5"/>
  </si>
  <si>
    <t>ふるさとづくり基金</t>
    <rPh sb="7" eb="9">
      <t>キキン</t>
    </rPh>
    <phoneticPr fontId="5"/>
  </si>
  <si>
    <t>敬老福祉基金</t>
    <rPh sb="0" eb="6">
      <t>ケイロウフクシキキン</t>
    </rPh>
    <phoneticPr fontId="5"/>
  </si>
  <si>
    <t>地域福祉基金</t>
    <rPh sb="0" eb="6">
      <t>チイキフクシキキン</t>
    </rPh>
    <phoneticPr fontId="5"/>
  </si>
  <si>
    <t>農業振興施設整備基金</t>
    <rPh sb="0" eb="6">
      <t>ノウギョウシンコウシセツ</t>
    </rPh>
    <rPh sb="6" eb="10">
      <t>セイビキキン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</si>
</sst>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4991-42F8-B96E-4CD3C81BC70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173074</c:v>
                </c:pt>
                <c:pt idx="1">
                  <c:v>191024</c:v>
                </c:pt>
                <c:pt idx="2">
                  <c:v>183887</c:v>
                </c:pt>
                <c:pt idx="3">
                  <c:v>117218</c:v>
                </c:pt>
                <c:pt idx="4">
                  <c:v>238659</c:v>
                </c:pt>
              </c:numCache>
            </c:numRef>
          </c:val>
          <c:smooth val="0"/>
          <c:extLst>
            <c:ext xmlns:c16="http://schemas.microsoft.com/office/drawing/2014/chart" uri="{C3380CC4-5D6E-409C-BE32-E72D297353CC}">
              <c16:uniqueId val="{00000001-4991-42F8-B96E-4CD3C81BC70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2.67</c:v>
                </c:pt>
                <c:pt idx="1">
                  <c:v>2.5299999999999998</c:v>
                </c:pt>
                <c:pt idx="2">
                  <c:v>2.54</c:v>
                </c:pt>
                <c:pt idx="3">
                  <c:v>2.62</c:v>
                </c:pt>
                <c:pt idx="4">
                  <c:v>2.67</c:v>
                </c:pt>
              </c:numCache>
            </c:numRef>
          </c:val>
          <c:extLst>
            <c:ext xmlns:c16="http://schemas.microsoft.com/office/drawing/2014/chart" uri="{C3380CC4-5D6E-409C-BE32-E72D297353CC}">
              <c16:uniqueId val="{00000000-922C-42BE-9F85-83FD6B29BD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21.91</c:v>
                </c:pt>
                <c:pt idx="1">
                  <c:v>18.79</c:v>
                </c:pt>
                <c:pt idx="2">
                  <c:v>23.45</c:v>
                </c:pt>
                <c:pt idx="3">
                  <c:v>27.26</c:v>
                </c:pt>
                <c:pt idx="4">
                  <c:v>24.88</c:v>
                </c:pt>
              </c:numCache>
            </c:numRef>
          </c:val>
          <c:extLst>
            <c:ext xmlns:c16="http://schemas.microsoft.com/office/drawing/2014/chart" uri="{C3380CC4-5D6E-409C-BE32-E72D297353CC}">
              <c16:uniqueId val="{00000001-922C-42BE-9F85-83FD6B29BD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-6.02</c:v>
                </c:pt>
                <c:pt idx="1">
                  <c:v>-1.47</c:v>
                </c:pt>
                <c:pt idx="2">
                  <c:v>4.29</c:v>
                </c:pt>
                <c:pt idx="3">
                  <c:v>3.95</c:v>
                </c:pt>
                <c:pt idx="4">
                  <c:v>-1.98</c:v>
                </c:pt>
              </c:numCache>
            </c:numRef>
          </c:val>
          <c:smooth val="0"/>
          <c:extLst>
            <c:ext xmlns:c16="http://schemas.microsoft.com/office/drawing/2014/chart" uri="{C3380CC4-5D6E-409C-BE32-E72D297353CC}">
              <c16:uniqueId val="{00000002-922C-42BE-9F85-83FD6B29BD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0.1</c:v>
                </c:pt>
                <c:pt idx="4">
                  <c:v>#N/A</c:v>
                </c:pt>
                <c:pt idx="5">
                  <c:v>0.18</c:v>
                </c:pt>
                <c:pt idx="6">
                  <c:v>#N/A</c:v>
                </c:pt>
                <c:pt idx="7">
                  <c:v>7.22</c:v>
                </c:pt>
                <c:pt idx="8">
                  <c:v>0</c:v>
                </c:pt>
                <c:pt idx="9">
                  <c:v>0</c:v>
                </c:pt>
              </c:numCache>
            </c:numRef>
          </c:val>
          <c:extLst>
            <c:ext xmlns:c16="http://schemas.microsoft.com/office/drawing/2014/chart" uri="{C3380CC4-5D6E-409C-BE32-E72D297353CC}">
              <c16:uniqueId val="{00000000-7ED5-421D-8FDC-AA04CA9BE3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D5-421D-8FDC-AA04CA9BE384}"/>
            </c:ext>
          </c:extLst>
        </c:ser>
        <c:ser>
          <c:idx val="2"/>
          <c:order val="2"/>
          <c:tx>
            <c:strRef>
              <c:f>データシート!$A$29</c:f>
              <c:strCache>
                <c:ptCount val="1"/>
                <c:pt idx="0">
                  <c:v>介護保険事業特別会計（サービス事業勘定）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ED5-421D-8FDC-AA04CA9BE38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ED5-421D-8FDC-AA04CA9BE384}"/>
            </c:ext>
          </c:extLst>
        </c:ser>
        <c:ser>
          <c:idx val="4"/>
          <c:order val="4"/>
          <c:tx>
            <c:strRef>
              <c:f>データシート!$A$31</c:f>
              <c:strCache>
                <c:ptCount val="1"/>
                <c:pt idx="0">
                  <c:v>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0.23</c:v>
                </c:pt>
                <c:pt idx="2">
                  <c:v>#N/A</c:v>
                </c:pt>
                <c:pt idx="3">
                  <c:v>0.56000000000000005</c:v>
                </c:pt>
                <c:pt idx="4">
                  <c:v>#N/A</c:v>
                </c:pt>
                <c:pt idx="5">
                  <c:v>0.62</c:v>
                </c:pt>
                <c:pt idx="6">
                  <c:v>#N/A</c:v>
                </c:pt>
                <c:pt idx="7">
                  <c:v>0.75</c:v>
                </c:pt>
                <c:pt idx="8">
                  <c:v>#N/A</c:v>
                </c:pt>
                <c:pt idx="9">
                  <c:v>0.25</c:v>
                </c:pt>
              </c:numCache>
            </c:numRef>
          </c:val>
          <c:extLst>
            <c:ext xmlns:c16="http://schemas.microsoft.com/office/drawing/2014/chart" uri="{C3380CC4-5D6E-409C-BE32-E72D297353CC}">
              <c16:uniqueId val="{00000004-7ED5-421D-8FDC-AA04CA9BE384}"/>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0.15</c:v>
                </c:pt>
                <c:pt idx="2">
                  <c:v>#N/A</c:v>
                </c:pt>
                <c:pt idx="3">
                  <c:v>0.12</c:v>
                </c:pt>
                <c:pt idx="4">
                  <c:v>#N/A</c:v>
                </c:pt>
                <c:pt idx="5">
                  <c:v>0.61</c:v>
                </c:pt>
                <c:pt idx="6">
                  <c:v>#N/A</c:v>
                </c:pt>
                <c:pt idx="7">
                  <c:v>0.61</c:v>
                </c:pt>
                <c:pt idx="8">
                  <c:v>#N/A</c:v>
                </c:pt>
                <c:pt idx="9">
                  <c:v>0.25</c:v>
                </c:pt>
              </c:numCache>
            </c:numRef>
          </c:val>
          <c:extLst>
            <c:ext xmlns:c16="http://schemas.microsoft.com/office/drawing/2014/chart" uri="{C3380CC4-5D6E-409C-BE32-E72D297353CC}">
              <c16:uniqueId val="{00000005-7ED5-421D-8FDC-AA04CA9BE384}"/>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2.0299999999999998</c:v>
                </c:pt>
              </c:numCache>
            </c:numRef>
          </c:val>
          <c:extLst>
            <c:ext xmlns:c16="http://schemas.microsoft.com/office/drawing/2014/chart" uri="{C3380CC4-5D6E-409C-BE32-E72D297353CC}">
              <c16:uniqueId val="{00000006-7ED5-421D-8FDC-AA04CA9BE38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2.66</c:v>
                </c:pt>
                <c:pt idx="2">
                  <c:v>#N/A</c:v>
                </c:pt>
                <c:pt idx="3">
                  <c:v>2.52</c:v>
                </c:pt>
                <c:pt idx="4">
                  <c:v>#N/A</c:v>
                </c:pt>
                <c:pt idx="5">
                  <c:v>2.5299999999999998</c:v>
                </c:pt>
                <c:pt idx="6">
                  <c:v>#N/A</c:v>
                </c:pt>
                <c:pt idx="7">
                  <c:v>2.61</c:v>
                </c:pt>
                <c:pt idx="8">
                  <c:v>#N/A</c:v>
                </c:pt>
                <c:pt idx="9">
                  <c:v>2.66</c:v>
                </c:pt>
              </c:numCache>
            </c:numRef>
          </c:val>
          <c:extLst>
            <c:ext xmlns:c16="http://schemas.microsoft.com/office/drawing/2014/chart" uri="{C3380CC4-5D6E-409C-BE32-E72D297353CC}">
              <c16:uniqueId val="{00000007-7ED5-421D-8FDC-AA04CA9BE384}"/>
            </c:ext>
          </c:extLst>
        </c:ser>
        <c:ser>
          <c:idx val="8"/>
          <c:order val="8"/>
          <c:tx>
            <c:strRef>
              <c:f>データシート!$A$35</c:f>
              <c:strCache>
                <c:ptCount val="1"/>
                <c:pt idx="0">
                  <c:v>農業集落排水事業会計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3.2</c:v>
                </c:pt>
              </c:numCache>
            </c:numRef>
          </c:val>
          <c:extLst>
            <c:ext xmlns:c16="http://schemas.microsoft.com/office/drawing/2014/chart" uri="{C3380CC4-5D6E-409C-BE32-E72D297353CC}">
              <c16:uniqueId val="{00000008-7ED5-421D-8FDC-AA04CA9BE384}"/>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5.95</c:v>
                </c:pt>
                <c:pt idx="2">
                  <c:v>#N/A</c:v>
                </c:pt>
                <c:pt idx="3">
                  <c:v>5.6</c:v>
                </c:pt>
                <c:pt idx="4">
                  <c:v>#N/A</c:v>
                </c:pt>
                <c:pt idx="5">
                  <c:v>4.37</c:v>
                </c:pt>
                <c:pt idx="6">
                  <c:v>#N/A</c:v>
                </c:pt>
                <c:pt idx="7">
                  <c:v>6.14</c:v>
                </c:pt>
                <c:pt idx="8">
                  <c:v>#N/A</c:v>
                </c:pt>
                <c:pt idx="9">
                  <c:v>6.07</c:v>
                </c:pt>
              </c:numCache>
            </c:numRef>
          </c:val>
          <c:extLst>
            <c:ext xmlns:c16="http://schemas.microsoft.com/office/drawing/2014/chart" uri="{C3380CC4-5D6E-409C-BE32-E72D297353CC}">
              <c16:uniqueId val="{00000009-7ED5-421D-8FDC-AA04CA9BE38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388</c:v>
                </c:pt>
                <c:pt idx="5">
                  <c:v>389</c:v>
                </c:pt>
                <c:pt idx="8">
                  <c:v>382</c:v>
                </c:pt>
                <c:pt idx="11">
                  <c:v>396</c:v>
                </c:pt>
                <c:pt idx="14">
                  <c:v>394</c:v>
                </c:pt>
              </c:numCache>
            </c:numRef>
          </c:val>
          <c:extLst>
            <c:ext xmlns:c16="http://schemas.microsoft.com/office/drawing/2014/chart" uri="{C3380CC4-5D6E-409C-BE32-E72D297353CC}">
              <c16:uniqueId val="{00000000-F898-48CD-BC79-448C57FDCBE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98-48CD-BC79-448C57FDCBE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8</c:v>
                </c:pt>
                <c:pt idx="12">
                  <c:v>8</c:v>
                </c:pt>
              </c:numCache>
            </c:numRef>
          </c:val>
          <c:extLst>
            <c:ext xmlns:c16="http://schemas.microsoft.com/office/drawing/2014/chart" uri="{C3380CC4-5D6E-409C-BE32-E72D297353CC}">
              <c16:uniqueId val="{00000002-F898-48CD-BC79-448C57FDCBE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1</c:v>
                </c:pt>
                <c:pt idx="9">
                  <c:v>1</c:v>
                </c:pt>
                <c:pt idx="12">
                  <c:v>1</c:v>
                </c:pt>
              </c:numCache>
            </c:numRef>
          </c:val>
          <c:extLst>
            <c:ext xmlns:c16="http://schemas.microsoft.com/office/drawing/2014/chart" uri="{C3380CC4-5D6E-409C-BE32-E72D297353CC}">
              <c16:uniqueId val="{00000003-F898-48CD-BC79-448C57FDCBE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45</c:v>
                </c:pt>
                <c:pt idx="3">
                  <c:v>61</c:v>
                </c:pt>
                <c:pt idx="6">
                  <c:v>70</c:v>
                </c:pt>
                <c:pt idx="9">
                  <c:v>73</c:v>
                </c:pt>
                <c:pt idx="12">
                  <c:v>88</c:v>
                </c:pt>
              </c:numCache>
            </c:numRef>
          </c:val>
          <c:extLst>
            <c:ext xmlns:c16="http://schemas.microsoft.com/office/drawing/2014/chart" uri="{C3380CC4-5D6E-409C-BE32-E72D297353CC}">
              <c16:uniqueId val="{00000004-F898-48CD-BC79-448C57FDCBE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98-48CD-BC79-448C57FDCBE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98-48CD-BC79-448C57FDCBE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484</c:v>
                </c:pt>
                <c:pt idx="3">
                  <c:v>501</c:v>
                </c:pt>
                <c:pt idx="6">
                  <c:v>517</c:v>
                </c:pt>
                <c:pt idx="9">
                  <c:v>514</c:v>
                </c:pt>
                <c:pt idx="12">
                  <c:v>481</c:v>
                </c:pt>
              </c:numCache>
            </c:numRef>
          </c:val>
          <c:extLst>
            <c:ext xmlns:c16="http://schemas.microsoft.com/office/drawing/2014/chart" uri="{C3380CC4-5D6E-409C-BE32-E72D297353CC}">
              <c16:uniqueId val="{00000007-F898-48CD-BC79-448C57FDCBE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143</c:v>
                </c:pt>
                <c:pt idx="2">
                  <c:v>#N/A</c:v>
                </c:pt>
                <c:pt idx="3">
                  <c:v>#N/A</c:v>
                </c:pt>
                <c:pt idx="4">
                  <c:v>175</c:v>
                </c:pt>
                <c:pt idx="5">
                  <c:v>#N/A</c:v>
                </c:pt>
                <c:pt idx="6">
                  <c:v>#N/A</c:v>
                </c:pt>
                <c:pt idx="7">
                  <c:v>206</c:v>
                </c:pt>
                <c:pt idx="8">
                  <c:v>#N/A</c:v>
                </c:pt>
                <c:pt idx="9">
                  <c:v>#N/A</c:v>
                </c:pt>
                <c:pt idx="10">
                  <c:v>200</c:v>
                </c:pt>
                <c:pt idx="11">
                  <c:v>#N/A</c:v>
                </c:pt>
                <c:pt idx="12">
                  <c:v>#N/A</c:v>
                </c:pt>
                <c:pt idx="13">
                  <c:v>184</c:v>
                </c:pt>
                <c:pt idx="14">
                  <c:v>#N/A</c:v>
                </c:pt>
              </c:numCache>
            </c:numRef>
          </c:val>
          <c:smooth val="0"/>
          <c:extLst>
            <c:ext xmlns:c16="http://schemas.microsoft.com/office/drawing/2014/chart" uri="{C3380CC4-5D6E-409C-BE32-E72D297353CC}">
              <c16:uniqueId val="{00000008-F898-48CD-BC79-448C57FDCBE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3567</c:v>
                </c:pt>
                <c:pt idx="5">
                  <c:v>3554</c:v>
                </c:pt>
                <c:pt idx="8">
                  <c:v>3459</c:v>
                </c:pt>
                <c:pt idx="11">
                  <c:v>3193</c:v>
                </c:pt>
                <c:pt idx="14">
                  <c:v>2985</c:v>
                </c:pt>
              </c:numCache>
            </c:numRef>
          </c:val>
          <c:extLst>
            <c:ext xmlns:c16="http://schemas.microsoft.com/office/drawing/2014/chart" uri="{C3380CC4-5D6E-409C-BE32-E72D297353CC}">
              <c16:uniqueId val="{00000000-2F11-42C6-AC8A-A03C358B8C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F11-42C6-AC8A-A03C358B8C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5559</c:v>
                </c:pt>
                <c:pt idx="5">
                  <c:v>5938</c:v>
                </c:pt>
                <c:pt idx="8">
                  <c:v>5916</c:v>
                </c:pt>
                <c:pt idx="11">
                  <c:v>6034</c:v>
                </c:pt>
                <c:pt idx="14">
                  <c:v>5745</c:v>
                </c:pt>
              </c:numCache>
            </c:numRef>
          </c:val>
          <c:extLst>
            <c:ext xmlns:c16="http://schemas.microsoft.com/office/drawing/2014/chart" uri="{C3380CC4-5D6E-409C-BE32-E72D297353CC}">
              <c16:uniqueId val="{00000002-2F11-42C6-AC8A-A03C358B8C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11-42C6-AC8A-A03C358B8C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11-42C6-AC8A-A03C358B8C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11-42C6-AC8A-A03C358B8C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509</c:v>
                </c:pt>
                <c:pt idx="3">
                  <c:v>477</c:v>
                </c:pt>
                <c:pt idx="6">
                  <c:v>609</c:v>
                </c:pt>
                <c:pt idx="9">
                  <c:v>623</c:v>
                </c:pt>
                <c:pt idx="12">
                  <c:v>693</c:v>
                </c:pt>
              </c:numCache>
            </c:numRef>
          </c:val>
          <c:extLst>
            <c:ext xmlns:c16="http://schemas.microsoft.com/office/drawing/2014/chart" uri="{C3380CC4-5D6E-409C-BE32-E72D297353CC}">
              <c16:uniqueId val="{00000006-2F11-42C6-AC8A-A03C358B8C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c:v>
                </c:pt>
                <c:pt idx="3">
                  <c:v>2</c:v>
                </c:pt>
                <c:pt idx="6">
                  <c:v>1</c:v>
                </c:pt>
                <c:pt idx="9">
                  <c:v>1</c:v>
                </c:pt>
                <c:pt idx="12">
                  <c:v>0</c:v>
                </c:pt>
              </c:numCache>
            </c:numRef>
          </c:val>
          <c:extLst>
            <c:ext xmlns:c16="http://schemas.microsoft.com/office/drawing/2014/chart" uri="{C3380CC4-5D6E-409C-BE32-E72D297353CC}">
              <c16:uniqueId val="{00000007-2F11-42C6-AC8A-A03C358B8C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438</c:v>
                </c:pt>
                <c:pt idx="3">
                  <c:v>431</c:v>
                </c:pt>
                <c:pt idx="6">
                  <c:v>432</c:v>
                </c:pt>
                <c:pt idx="9">
                  <c:v>459</c:v>
                </c:pt>
                <c:pt idx="12">
                  <c:v>520</c:v>
                </c:pt>
              </c:numCache>
            </c:numRef>
          </c:val>
          <c:extLst>
            <c:ext xmlns:c16="http://schemas.microsoft.com/office/drawing/2014/chart" uri="{C3380CC4-5D6E-409C-BE32-E72D297353CC}">
              <c16:uniqueId val="{00000008-2F11-42C6-AC8A-A03C358B8C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49</c:v>
                </c:pt>
                <c:pt idx="6">
                  <c:v>42</c:v>
                </c:pt>
                <c:pt idx="9">
                  <c:v>34</c:v>
                </c:pt>
                <c:pt idx="12">
                  <c:v>27</c:v>
                </c:pt>
              </c:numCache>
            </c:numRef>
          </c:val>
          <c:extLst>
            <c:ext xmlns:c16="http://schemas.microsoft.com/office/drawing/2014/chart" uri="{C3380CC4-5D6E-409C-BE32-E72D297353CC}">
              <c16:uniqueId val="{00000009-2F11-42C6-AC8A-A03C358B8C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3468</c:v>
                </c:pt>
                <c:pt idx="3">
                  <c:v>3489</c:v>
                </c:pt>
                <c:pt idx="6">
                  <c:v>3378</c:v>
                </c:pt>
                <c:pt idx="9">
                  <c:v>3039</c:v>
                </c:pt>
                <c:pt idx="12">
                  <c:v>2785</c:v>
                </c:pt>
              </c:numCache>
            </c:numRef>
          </c:val>
          <c:extLst>
            <c:ext xmlns:c16="http://schemas.microsoft.com/office/drawing/2014/chart" uri="{C3380CC4-5D6E-409C-BE32-E72D297353CC}">
              <c16:uniqueId val="{0000000A-2F11-42C6-AC8A-A03C358B8C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F11-42C6-AC8A-A03C358B8C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722</c:v>
                </c:pt>
                <c:pt idx="1">
                  <c:v>841</c:v>
                </c:pt>
                <c:pt idx="2">
                  <c:v>776</c:v>
                </c:pt>
              </c:numCache>
            </c:numRef>
          </c:val>
          <c:extLst>
            <c:ext xmlns:c16="http://schemas.microsoft.com/office/drawing/2014/chart" uri="{C3380CC4-5D6E-409C-BE32-E72D297353CC}">
              <c16:uniqueId val="{00000000-5455-4637-BCD8-1258F1E6A6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922</c:v>
                </c:pt>
                <c:pt idx="1">
                  <c:v>869</c:v>
                </c:pt>
                <c:pt idx="2">
                  <c:v>815</c:v>
                </c:pt>
              </c:numCache>
            </c:numRef>
          </c:val>
          <c:extLst>
            <c:ext xmlns:c16="http://schemas.microsoft.com/office/drawing/2014/chart" uri="{C3380CC4-5D6E-409C-BE32-E72D297353CC}">
              <c16:uniqueId val="{00000001-5455-4637-BCD8-1258F1E6A6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4227</c:v>
                </c:pt>
                <c:pt idx="1">
                  <c:v>4256</c:v>
                </c:pt>
                <c:pt idx="2">
                  <c:v>4068</c:v>
                </c:pt>
              </c:numCache>
            </c:numRef>
          </c:val>
          <c:extLst>
            <c:ext xmlns:c16="http://schemas.microsoft.com/office/drawing/2014/chart" uri="{C3380CC4-5D6E-409C-BE32-E72D297353CC}">
              <c16:uniqueId val="{00000002-5455-4637-BCD8-1258F1E6A6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北海道厚沢部町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実質公債費比率の分子は、元利償還金が前年度から</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百万円減少したこと等により、</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百万円の減となった。長期的な視点では、大型事業実施に伴い地方債発行が増加し、比率が上昇することが予測されるが、引き続き適正な水準は確保される見込みであり問題はない。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当町では満期一括償還地方債がないため、積み立てを行っていない。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北海道厚沢部町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将来負担を充当可能財源が上回っており、将来負担は発生していない。今後も起債および職員数の適正管理により将来負担の無い状況を継続する。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北海道厚沢部町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財政調整基金に決算剰余金分等として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万円積み立てたほか、ふるさとづくり基金に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万円積み立てたものの、うずら温泉改修事業等のため公共施設整備基金を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万円、財政調整基金については財源補填のため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万円取り崩しを行ったため、基金全体では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財政負担を見据えた積み立てを実施していくが、人口減少等に伴う歳入の減少や物価高騰等による各経費の増加などによる財源不足に対応するため取り崩しも行っていく必要があることから、減少傾向で推移する見込。</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ふるさとづくり基金：誰もが安心して暮らせる、個性豊かで活力に満ちた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素敵な過疎のまち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を実現するための施策を推進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子育て支援事業基金：すべての子どもたちが心身ともに健やかに生まれ育つことのできる環境を整えるための施策を推進</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公共施設整備基金：うずら温泉改修事業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万円のほか、小中学校冷房設備設置事業のため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公共施設整備基金：これまで各施設の更新事業等に備えて積み立てを行ってきたが、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や国保病院など、老朽化が進む施設の改修事業等により減少していく見込み。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万積み立てたものの、財源補填のため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％の範囲内を目安として積み立て・取り崩しを行っていくことを予定</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しているが、今後の財政需要の高まりにより、取り崩しを余儀なくされることが懸念される。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年度普通交付税に算入された臨時財政対策債償還基金費相当分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万円を積み立てたが、近年の大型事業に伴う過疎対策事業債等の償還のため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今後も償還のため計画的に取り崩しを行うことから減少していく見込。</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北海道厚沢部町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3,269
3,228
460.58
5,514,889
5,428,529
83,226
3,120,887
2,785,046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人口の減少や全国平均を上回る高齢化率（令和７年３月末</a:t>
          </a:r>
          <a:r>
            <a:rPr kumimoji="1" lang="en-US" altLang="ja-JP" sz="1300">
              <a:latin typeface="ＭＳ Ｐゴシック" panose="020B0600070205080204" pitchFamily="50" charset="-128"/>
              <a:ea typeface="ＭＳ Ｐゴシック" panose="020B0600070205080204" pitchFamily="50" charset="-128"/>
            </a:rPr>
            <a:t>45.3</a:t>
          </a:r>
          <a:r>
            <a:rPr kumimoji="1" lang="ja-JP" altLang="en-US" sz="1300">
              <a:latin typeface="ＭＳ Ｐゴシック" panose="020B0600070205080204" pitchFamily="50" charset="-128"/>
              <a:ea typeface="ＭＳ Ｐゴシック" panose="020B0600070205080204" pitchFamily="50" charset="-128"/>
            </a:rPr>
            <a:t>％）に加え、基幹産業である農業においては農家戸数の減少が進み、その他に町内に中心となる産業がないことから産業基盤が弱く、類似団体平均を僅かに下回っている。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これまでどおり歳出の徹底的な見直しを図りながら、税及び負担金等の徴収強化（収入未済額：対前年度比減（毎年度）、税徴収率：</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％維持）を目標として歳入の確保に努める。（６年度徴収率：</a:t>
          </a:r>
          <a:r>
            <a:rPr kumimoji="1" lang="en-US" altLang="ja-JP" sz="1300">
              <a:latin typeface="ＭＳ Ｐゴシック" panose="020B0600070205080204" pitchFamily="50" charset="-128"/>
              <a:ea typeface="ＭＳ Ｐゴシック" panose="020B0600070205080204" pitchFamily="50" charset="-128"/>
            </a:rPr>
            <a:t>99.7</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過去から職員数及び給与ともに適正な水準を保っており、人件費の占める割合は類似団体と比較し低い。また、公債費についても、実質公債費比率を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％以内に保つよう財政運営を行っており問題はない。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令和６年度は、公債費の減や普通交付税の増などにより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ポイント改善したが、引き続き義務的経費の削減に努め、現在の水準を維持するよう努める。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112819</xdr:rowOff>
    </xdr:from>
    <xdr:to>
      <xdr:col>23</xdr:col>
      <xdr:colOff>133350</xdr:colOff>
      <xdr:row>62</xdr:row>
      <xdr:rowOff>161079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42719"/>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112819</xdr:rowOff>
    </xdr:from>
    <xdr:to>
      <xdr:col>19</xdr:col>
      <xdr:colOff>133350</xdr:colOff>
      <xdr:row>62</xdr:row>
      <xdr:rowOff>161079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4271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99271</xdr:rowOff>
    </xdr:from>
    <xdr:to>
      <xdr:col>15</xdr:col>
      <xdr:colOff>82550</xdr:colOff>
      <xdr:row>62</xdr:row>
      <xdr:rowOff>112819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57721"/>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99271</xdr:rowOff>
    </xdr:from>
    <xdr:to>
      <xdr:col>11</xdr:col>
      <xdr:colOff>31750</xdr:colOff>
      <xdr:row>62</xdr:row>
      <xdr:rowOff>140970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57721"/>
          <a:ext cx="889000" cy="21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62019</xdr:rowOff>
    </xdr:from>
    <xdr:to>
      <xdr:col>23</xdr:col>
      <xdr:colOff>184150</xdr:colOff>
      <xdr:row>62</xdr:row>
      <xdr:rowOff>163619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78546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110279</xdr:rowOff>
    </xdr:from>
    <xdr:to>
      <xdr:col>19</xdr:col>
      <xdr:colOff>184150</xdr:colOff>
      <xdr:row>63</xdr:row>
      <xdr:rowOff>40429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50606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09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62019</xdr:rowOff>
    </xdr:from>
    <xdr:to>
      <xdr:col>15</xdr:col>
      <xdr:colOff>133350</xdr:colOff>
      <xdr:row>62</xdr:row>
      <xdr:rowOff>163619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2346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48471</xdr:rowOff>
    </xdr:from>
    <xdr:to>
      <xdr:col>11</xdr:col>
      <xdr:colOff>82550</xdr:colOff>
      <xdr:row>61</xdr:row>
      <xdr:rowOff>150071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160248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[547,560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類似団体と比較し低い水準で推移しているが、令和６年度は会計年度任用職員への勤勉手当の支給開始や物価高騰の影響等により増額となった。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今後も人員配置、給与制度の適正化を継続し、現行水準を維持する。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166987</xdr:rowOff>
    </xdr:from>
    <xdr:to>
      <xdr:col>23</xdr:col>
      <xdr:colOff>133350</xdr:colOff>
      <xdr:row>82</xdr:row>
      <xdr:rowOff>61818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54437"/>
          <a:ext cx="838200" cy="6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166987</xdr:rowOff>
    </xdr:from>
    <xdr:to>
      <xdr:col>19</xdr:col>
      <xdr:colOff>133350</xdr:colOff>
      <xdr:row>82</xdr:row>
      <xdr:rowOff>31928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54437"/>
          <a:ext cx="889000" cy="3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157648</xdr:rowOff>
    </xdr:from>
    <xdr:to>
      <xdr:col>15</xdr:col>
      <xdr:colOff>82550</xdr:colOff>
      <xdr:row>82</xdr:row>
      <xdr:rowOff>31928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45098"/>
          <a:ext cx="889000" cy="4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129825</xdr:rowOff>
    </xdr:from>
    <xdr:to>
      <xdr:col>11</xdr:col>
      <xdr:colOff>31750</xdr:colOff>
      <xdr:row>81</xdr:row>
      <xdr:rowOff>157648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17275"/>
          <a:ext cx="889000" cy="2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11018</xdr:rowOff>
    </xdr:from>
    <xdr:to>
      <xdr:col>23</xdr:col>
      <xdr:colOff>184150</xdr:colOff>
      <xdr:row>82</xdr:row>
      <xdr:rowOff>112618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6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27545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1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116187</xdr:rowOff>
    </xdr:from>
    <xdr:to>
      <xdr:col>19</xdr:col>
      <xdr:colOff>184150</xdr:colOff>
      <xdr:row>82</xdr:row>
      <xdr:rowOff>46337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0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56514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72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152578</xdr:rowOff>
    </xdr:from>
    <xdr:to>
      <xdr:col>15</xdr:col>
      <xdr:colOff>133350</xdr:colOff>
      <xdr:row>82</xdr:row>
      <xdr:rowOff>82728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4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92905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0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106848</xdr:rowOff>
    </xdr:from>
    <xdr:to>
      <xdr:col>11</xdr:col>
      <xdr:colOff>82550</xdr:colOff>
      <xdr:row>82</xdr:row>
      <xdr:rowOff>36998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9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47175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6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79025</xdr:rowOff>
    </xdr:from>
    <xdr:to>
      <xdr:col>7</xdr:col>
      <xdr:colOff>31750</xdr:colOff>
      <xdr:row>82</xdr:row>
      <xdr:rowOff>9175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19352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3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体系は過去から低い水準を維持しており、さらに、国の水準を上回る昇格（わたり）、特別昇給制度も廃止済みであり、独自削減を行わなくとも類似団体平均より低い数値で推移している。今後も人事院勧告を基本とした給与体系とすることで類似団体平均と同程度の指数で推移することが予測さ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41148</xdr:rowOff>
    </xdr:from>
    <xdr:to>
      <xdr:col>81</xdr:col>
      <xdr:colOff>44450</xdr:colOff>
      <xdr:row>87</xdr:row>
      <xdr:rowOff>108713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57298"/>
          <a:ext cx="8382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41148</xdr:rowOff>
    </xdr:from>
    <xdr:to>
      <xdr:col>77</xdr:col>
      <xdr:colOff>44450</xdr:colOff>
      <xdr:row>87</xdr:row>
      <xdr:rowOff>84582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5729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84582</xdr:rowOff>
    </xdr:from>
    <xdr:to>
      <xdr:col>72</xdr:col>
      <xdr:colOff>203200</xdr:colOff>
      <xdr:row>87</xdr:row>
      <xdr:rowOff>103887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00732"/>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103887</xdr:rowOff>
    </xdr:from>
    <xdr:to>
      <xdr:col>68</xdr:col>
      <xdr:colOff>152400</xdr:colOff>
      <xdr:row>87</xdr:row>
      <xdr:rowOff>103887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200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74440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161798</xdr:rowOff>
    </xdr:from>
    <xdr:to>
      <xdr:col>77</xdr:col>
      <xdr:colOff>95250</xdr:colOff>
      <xdr:row>87</xdr:row>
      <xdr:rowOff>91948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0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102125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75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33782</xdr:rowOff>
    </xdr:from>
    <xdr:to>
      <xdr:col>73</xdr:col>
      <xdr:colOff>44450</xdr:colOff>
      <xdr:row>87</xdr:row>
      <xdr:rowOff>135382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145559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1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53087</xdr:rowOff>
    </xdr:from>
    <xdr:to>
      <xdr:col>68</xdr:col>
      <xdr:colOff>203200</xdr:colOff>
      <xdr:row>87</xdr:row>
      <xdr:rowOff>154687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164864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3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53087</xdr:rowOff>
    </xdr:from>
    <xdr:to>
      <xdr:col>64</xdr:col>
      <xdr:colOff>152400</xdr:colOff>
      <xdr:row>87</xdr:row>
      <xdr:rowOff>154687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164864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3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増加傾向にはあるが、類似団体平均より低い水準で推移している。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近年は大幅な職員の削減は見込めないため、現行水準を基本とした定員の適正化に努める。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105230</xdr:rowOff>
    </xdr:from>
    <xdr:to>
      <xdr:col>81</xdr:col>
      <xdr:colOff>44450</xdr:colOff>
      <xdr:row>60</xdr:row>
      <xdr:rowOff>115888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92230"/>
          <a:ext cx="838200" cy="1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94372</xdr:rowOff>
    </xdr:from>
    <xdr:to>
      <xdr:col>77</xdr:col>
      <xdr:colOff>44450</xdr:colOff>
      <xdr:row>60</xdr:row>
      <xdr:rowOff>105230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81372"/>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72454</xdr:rowOff>
    </xdr:from>
    <xdr:to>
      <xdr:col>72</xdr:col>
      <xdr:colOff>203200</xdr:colOff>
      <xdr:row>60</xdr:row>
      <xdr:rowOff>94372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59454"/>
          <a:ext cx="889000" cy="2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62199</xdr:rowOff>
    </xdr:from>
    <xdr:to>
      <xdr:col>68</xdr:col>
      <xdr:colOff>152400</xdr:colOff>
      <xdr:row>60</xdr:row>
      <xdr:rowOff>72454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49199"/>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65088</xdr:rowOff>
    </xdr:from>
    <xdr:to>
      <xdr:col>81</xdr:col>
      <xdr:colOff>95250</xdr:colOff>
      <xdr:row>60</xdr:row>
      <xdr:rowOff>166688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81615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9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54430</xdr:rowOff>
    </xdr:from>
    <xdr:to>
      <xdr:col>77</xdr:col>
      <xdr:colOff>95250</xdr:colOff>
      <xdr:row>60</xdr:row>
      <xdr:rowOff>156030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4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166207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110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43572</xdr:rowOff>
    </xdr:from>
    <xdr:to>
      <xdr:col>73</xdr:col>
      <xdr:colOff>44450</xdr:colOff>
      <xdr:row>60</xdr:row>
      <xdr:rowOff>145172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3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155349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21654</xdr:rowOff>
    </xdr:from>
    <xdr:to>
      <xdr:col>68</xdr:col>
      <xdr:colOff>203200</xdr:colOff>
      <xdr:row>60</xdr:row>
      <xdr:rowOff>123254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0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133431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7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9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123176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簡易水道施設整備事業等に伴う準元利償還金の増などにより、昨年度に比べて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ポイント上昇したが、過去からの起債制限（実質公債費比率</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％以下）により、類似団体平均より低い水準にあり、引き続き水準を抑制する。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56896</xdr:rowOff>
    </xdr:from>
    <xdr:to>
      <xdr:col>81</xdr:col>
      <xdr:colOff>44450</xdr:colOff>
      <xdr:row>41</xdr:row>
      <xdr:rowOff>61722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8634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56896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5739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8636</xdr:rowOff>
    </xdr:from>
    <xdr:to>
      <xdr:col>72</xdr:col>
      <xdr:colOff>203200</xdr:colOff>
      <xdr:row>41</xdr:row>
      <xdr:rowOff>27940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3808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165608</xdr:rowOff>
    </xdr:from>
    <xdr:to>
      <xdr:col>68</xdr:col>
      <xdr:colOff>152400</xdr:colOff>
      <xdr:row>41</xdr:row>
      <xdr:rowOff>8636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02360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27449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6096</xdr:rowOff>
    </xdr:from>
    <xdr:to>
      <xdr:col>77</xdr:col>
      <xdr:colOff>95250</xdr:colOff>
      <xdr:row>41</xdr:row>
      <xdr:rowOff>107696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129286</xdr:rowOff>
    </xdr:from>
    <xdr:to>
      <xdr:col>68</xdr:col>
      <xdr:colOff>203200</xdr:colOff>
      <xdr:row>41</xdr:row>
      <xdr:rowOff>59436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69613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が多いこと及び人口当たりの職員数、退職手当負担見込額ともに少なく、将来負担を充当可能基金が上回っている。今後も充当可能財源の確保及び職員数の適正化により将来負担を発生させない取り組みを継続す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北海道厚沢部町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3,269
3,228
460.58
5,514,889
5,428,529
83,226
3,120,887
2,785,046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過去からのラスパイレス指数の抑制、行財政改革による退職者不補充などにより類似団体と比較し低い水準を保っている。今後も現行水準を基本とした定員適正化に努める。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119380</xdr:rowOff>
    </xdr:from>
    <xdr:to>
      <xdr:col>24</xdr:col>
      <xdr:colOff>25400</xdr:colOff>
      <xdr:row>35</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201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35</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010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35</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0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35</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01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68580</xdr:rowOff>
    </xdr:from>
    <xdr:to>
      <xdr:col>20</xdr:col>
      <xdr:colOff>38100</xdr:colOff>
      <xdr:row>35</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38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83820</xdr:rowOff>
    </xdr:from>
    <xdr:to>
      <xdr:col>6</xdr:col>
      <xdr:colOff>171450</xdr:colOff>
      <xdr:row>36</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類似団体平均と同程度の数値で推移しているが、物価高騰等の影響により、上昇傾向にある。引き続き町民サービスの低下に繋がらない分野の経費圧縮を図る。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83566</xdr:rowOff>
    </xdr:from>
    <xdr:to>
      <xdr:col>82</xdr:col>
      <xdr:colOff>107950</xdr:colOff>
      <xdr:row>17</xdr:row>
      <xdr:rowOff>88138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982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51562</xdr:rowOff>
    </xdr:from>
    <xdr:to>
      <xdr:col>78</xdr:col>
      <xdr:colOff>69850</xdr:colOff>
      <xdr:row>17</xdr:row>
      <xdr:rowOff>83566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662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51562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930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1270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93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53865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97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32766</xdr:rowOff>
    </xdr:from>
    <xdr:to>
      <xdr:col>78</xdr:col>
      <xdr:colOff>120650</xdr:colOff>
      <xdr:row>17</xdr:row>
      <xdr:rowOff>134366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144543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112539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62247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で認定された障害者自立支援の対象者が多いため、その給付費が類似団体より高い指数の原因である。法定のサービス給付であり改善の余地はないが、４分の３が国・道の負担であり、町負担については交付税措置されることから実質の負担は少ない。</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86178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15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15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159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322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上回っているが、本町は面積が広大で豪雪地帯であることから、その年の降雪量が維持補修費（除雪費）の増減に大きく影響している。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また、昨年度と比較して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ポイント減少しているが、令和６年度から簡易水道事業会計及び農業集落排水事業会計が法適用化されたことに伴い、これらの会計への繰出金が補助費等に移行したことによる。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100330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120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100330</xdr:rowOff>
    </xdr:from>
    <xdr:to>
      <xdr:col>78</xdr:col>
      <xdr:colOff>69850</xdr:colOff>
      <xdr:row>57</xdr:row>
      <xdr:rowOff>138430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72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xdr:rowOff>
    </xdr:from>
    <xdr:to>
      <xdr:col>73</xdr:col>
      <xdr:colOff>180975</xdr:colOff>
      <xdr:row>57</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7891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xdr:rowOff>
    </xdr:from>
    <xdr:to>
      <xdr:col>69</xdr:col>
      <xdr:colOff>92075</xdr:colOff>
      <xdr:row>57</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7891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132097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一部事務組合（消防・衛生処理）や国保病院への負担金や補助金が大半を占めている。一部事務組合、国保病院及びその他補助金等を交付している団体については適正な運営が図られているところであるが、今後も継続して経費の縮減に取り組むよう指導や助言等を行い財政負担を軽減す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117856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2763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117856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67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94996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351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122428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351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健全な水準を維持しており、現段階では起債の償還が財政を圧迫する状況にない。起債の内容については臨時財政対策債、過疎対策事業債等の財政負担の少ない起債が大半を占めており、減債基金残高も確保しており問題はない。</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62230</xdr:rowOff>
    </xdr:from>
    <xdr:to>
      <xdr:col>24</xdr:col>
      <xdr:colOff>25400</xdr:colOff>
      <xdr:row>76</xdr:row>
      <xdr:rowOff>111761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9243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76</xdr:row>
      <xdr:rowOff>111761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41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111761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114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11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xdr:rowOff>
    </xdr:from>
    <xdr:to>
      <xdr:col>24</xdr:col>
      <xdr:colOff>76200</xdr:colOff>
      <xdr:row>76</xdr:row>
      <xdr:rowOff>113030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27957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公債費以外の経費は人件費を抑制することにより、類似団体平均を下回っている。今後も人件費の適正化により類似団体平均より低い水準を維持する。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14332</xdr:rowOff>
    </xdr:from>
    <xdr:to>
      <xdr:col>82</xdr:col>
      <xdr:colOff>107950</xdr:colOff>
      <xdr:row>77</xdr:row>
      <xdr:rowOff>17599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1598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146594</xdr:rowOff>
    </xdr:from>
    <xdr:to>
      <xdr:col>78</xdr:col>
      <xdr:colOff>69850</xdr:colOff>
      <xdr:row>77</xdr:row>
      <xdr:rowOff>14332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7679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22498</xdr:rowOff>
    </xdr:from>
    <xdr:to>
      <xdr:col>73</xdr:col>
      <xdr:colOff>180975</xdr:colOff>
      <xdr:row>76</xdr:row>
      <xdr:rowOff>146594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52698"/>
          <a:ext cx="8890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22498</xdr:rowOff>
    </xdr:from>
    <xdr:to>
      <xdr:col>69</xdr:col>
      <xdr:colOff>92075</xdr:colOff>
      <xdr:row>76</xdr:row>
      <xdr:rowOff>166188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52698"/>
          <a:ext cx="889000" cy="14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138249</xdr:rowOff>
    </xdr:from>
    <xdr:to>
      <xdr:col>82</xdr:col>
      <xdr:colOff>158750</xdr:colOff>
      <xdr:row>77</xdr:row>
      <xdr:rowOff>68399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154776</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13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134982</xdr:rowOff>
    </xdr:from>
    <xdr:to>
      <xdr:col>78</xdr:col>
      <xdr:colOff>120650</xdr:colOff>
      <xdr:row>77</xdr:row>
      <xdr:rowOff>65132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75310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34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95794</xdr:rowOff>
    </xdr:from>
    <xdr:to>
      <xdr:col>74</xdr:col>
      <xdr:colOff>31750</xdr:colOff>
      <xdr:row>77</xdr:row>
      <xdr:rowOff>25944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2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36121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9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143147</xdr:rowOff>
    </xdr:from>
    <xdr:to>
      <xdr:col>69</xdr:col>
      <xdr:colOff>142875</xdr:colOff>
      <xdr:row>76</xdr:row>
      <xdr:rowOff>73298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01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83474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7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115388</xdr:rowOff>
    </xdr:from>
    <xdr:to>
      <xdr:col>65</xdr:col>
      <xdr:colOff>53975</xdr:colOff>
      <xdr:row>77</xdr:row>
      <xdr:rowOff>45538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55715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北海道厚沢部町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54130</xdr:rowOff>
    </xdr:from>
    <xdr:to>
      <xdr:col>29</xdr:col>
      <xdr:colOff>127000</xdr:colOff>
      <xdr:row>19</xdr:row>
      <xdr:rowOff>121912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59305"/>
          <a:ext cx="647700" cy="67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121912</xdr:rowOff>
    </xdr:from>
    <xdr:to>
      <xdr:col>26</xdr:col>
      <xdr:colOff>50800</xdr:colOff>
      <xdr:row>19</xdr:row>
      <xdr:rowOff>147896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27087"/>
          <a:ext cx="698500" cy="25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147896</xdr:rowOff>
    </xdr:from>
    <xdr:to>
      <xdr:col>22</xdr:col>
      <xdr:colOff>114300</xdr:colOff>
      <xdr:row>19</xdr:row>
      <xdr:rowOff>159419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53071"/>
          <a:ext cx="698500" cy="11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159419</xdr:rowOff>
    </xdr:from>
    <xdr:to>
      <xdr:col>18</xdr:col>
      <xdr:colOff>177800</xdr:colOff>
      <xdr:row>20</xdr:row>
      <xdr:rowOff>11323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64594"/>
          <a:ext cx="698500" cy="23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3330</xdr:rowOff>
    </xdr:from>
    <xdr:to>
      <xdr:col>29</xdr:col>
      <xdr:colOff>177800</xdr:colOff>
      <xdr:row>19</xdr:row>
      <xdr:rowOff>104930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08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146857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8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71112</xdr:rowOff>
    </xdr:from>
    <xdr:to>
      <xdr:col>26</xdr:col>
      <xdr:colOff>101600</xdr:colOff>
      <xdr:row>20</xdr:row>
      <xdr:rowOff>1262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76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157489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6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97096</xdr:rowOff>
    </xdr:from>
    <xdr:to>
      <xdr:col>22</xdr:col>
      <xdr:colOff>165100</xdr:colOff>
      <xdr:row>20</xdr:row>
      <xdr:rowOff>27246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02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12023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88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108619</xdr:rowOff>
    </xdr:from>
    <xdr:to>
      <xdr:col>19</xdr:col>
      <xdr:colOff>38100</xdr:colOff>
      <xdr:row>20</xdr:row>
      <xdr:rowOff>38769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13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23546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00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131973</xdr:rowOff>
    </xdr:from>
    <xdr:to>
      <xdr:col>15</xdr:col>
      <xdr:colOff>101600</xdr:colOff>
      <xdr:row>20</xdr:row>
      <xdr:rowOff>62123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37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46900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145613</xdr:rowOff>
    </xdr:from>
    <xdr:to>
      <xdr:col>29</xdr:col>
      <xdr:colOff>127000</xdr:colOff>
      <xdr:row>35</xdr:row>
      <xdr:rowOff>156037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55963"/>
          <a:ext cx="647700" cy="10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145187</xdr:rowOff>
    </xdr:from>
    <xdr:to>
      <xdr:col>26</xdr:col>
      <xdr:colOff>50800</xdr:colOff>
      <xdr:row>35</xdr:row>
      <xdr:rowOff>145613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55537"/>
          <a:ext cx="698500" cy="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145187</xdr:rowOff>
    </xdr:from>
    <xdr:to>
      <xdr:col>22</xdr:col>
      <xdr:colOff>114300</xdr:colOff>
      <xdr:row>35</xdr:row>
      <xdr:rowOff>191433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55537"/>
          <a:ext cx="698500" cy="46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191433</xdr:rowOff>
    </xdr:from>
    <xdr:to>
      <xdr:col>18</xdr:col>
      <xdr:colOff>177800</xdr:colOff>
      <xdr:row>35</xdr:row>
      <xdr:rowOff>235603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01783"/>
          <a:ext cx="698500" cy="44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105237</xdr:rowOff>
    </xdr:from>
    <xdr:to>
      <xdr:col>29</xdr:col>
      <xdr:colOff>177800</xdr:colOff>
      <xdr:row>35</xdr:row>
      <xdr:rowOff>206837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15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77314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8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94813</xdr:rowOff>
    </xdr:from>
    <xdr:to>
      <xdr:col>26</xdr:col>
      <xdr:colOff>101600</xdr:colOff>
      <xdr:row>35</xdr:row>
      <xdr:rowOff>196413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05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181190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91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94387</xdr:rowOff>
    </xdr:from>
    <xdr:to>
      <xdr:col>22</xdr:col>
      <xdr:colOff>165100</xdr:colOff>
      <xdr:row>35</xdr:row>
      <xdr:rowOff>195987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04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206164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7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140633</xdr:rowOff>
    </xdr:from>
    <xdr:to>
      <xdr:col>19</xdr:col>
      <xdr:colOff>38100</xdr:colOff>
      <xdr:row>35</xdr:row>
      <xdr:rowOff>242233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50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227010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3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184803</xdr:rowOff>
    </xdr:from>
    <xdr:to>
      <xdr:col>15</xdr:col>
      <xdr:colOff>101600</xdr:colOff>
      <xdr:row>35</xdr:row>
      <xdr:rowOff>286403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95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271180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北海道厚沢部町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3,269
3,228
460.58
5,514,889
5,428,529
83,226
3,120,887
2,785,046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45932</xdr:rowOff>
    </xdr:from>
    <xdr:to>
      <xdr:col>24</xdr:col>
      <xdr:colOff>63500</xdr:colOff>
      <xdr:row>37</xdr:row>
      <xdr:rowOff>86624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89582"/>
          <a:ext cx="838200" cy="4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86624</xdr:rowOff>
    </xdr:from>
    <xdr:to>
      <xdr:col>19</xdr:col>
      <xdr:colOff>177800</xdr:colOff>
      <xdr:row>37</xdr:row>
      <xdr:rowOff>98603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30274"/>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98603</xdr:rowOff>
    </xdr:from>
    <xdr:to>
      <xdr:col>15</xdr:col>
      <xdr:colOff>50800</xdr:colOff>
      <xdr:row>37</xdr:row>
      <xdr:rowOff>101635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42253"/>
          <a:ext cx="889000" cy="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101635</xdr:rowOff>
    </xdr:from>
    <xdr:to>
      <xdr:col>10</xdr:col>
      <xdr:colOff>114300</xdr:colOff>
      <xdr:row>37</xdr:row>
      <xdr:rowOff>126268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45285"/>
          <a:ext cx="889000" cy="2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166582</xdr:rowOff>
    </xdr:from>
    <xdr:to>
      <xdr:col>24</xdr:col>
      <xdr:colOff>114300</xdr:colOff>
      <xdr:row>37</xdr:row>
      <xdr:rowOff>96732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3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145009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1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35824</xdr:rowOff>
    </xdr:from>
    <xdr:to>
      <xdr:col>20</xdr:col>
      <xdr:colOff>38100</xdr:colOff>
      <xdr:row>37</xdr:row>
      <xdr:rowOff>137424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7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128551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72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47803</xdr:rowOff>
    </xdr:from>
    <xdr:to>
      <xdr:col>15</xdr:col>
      <xdr:colOff>101600</xdr:colOff>
      <xdr:row>37</xdr:row>
      <xdr:rowOff>149403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9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140530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8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50835</xdr:rowOff>
    </xdr:from>
    <xdr:to>
      <xdr:col>10</xdr:col>
      <xdr:colOff>165100</xdr:colOff>
      <xdr:row>37</xdr:row>
      <xdr:rowOff>152435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9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143562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8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75468</xdr:rowOff>
    </xdr:from>
    <xdr:to>
      <xdr:col>6</xdr:col>
      <xdr:colOff>38100</xdr:colOff>
      <xdr:row>38</xdr:row>
      <xdr:rowOff>5618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168195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1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62356</xdr:rowOff>
    </xdr:from>
    <xdr:to>
      <xdr:col>24</xdr:col>
      <xdr:colOff>63500</xdr:colOff>
      <xdr:row>57</xdr:row>
      <xdr:rowOff>121737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35006"/>
          <a:ext cx="838200" cy="5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58135</xdr:rowOff>
    </xdr:from>
    <xdr:to>
      <xdr:col>19</xdr:col>
      <xdr:colOff>177800</xdr:colOff>
      <xdr:row>57</xdr:row>
      <xdr:rowOff>121737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30785"/>
          <a:ext cx="889000" cy="6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58135</xdr:rowOff>
    </xdr:from>
    <xdr:to>
      <xdr:col>15</xdr:col>
      <xdr:colOff>50800</xdr:colOff>
      <xdr:row>57</xdr:row>
      <xdr:rowOff>143673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30785"/>
          <a:ext cx="889000" cy="8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143673</xdr:rowOff>
    </xdr:from>
    <xdr:to>
      <xdr:col>10</xdr:col>
      <xdr:colOff>114300</xdr:colOff>
      <xdr:row>57</xdr:row>
      <xdr:rowOff>162613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6323"/>
          <a:ext cx="889000" cy="1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11556</xdr:rowOff>
    </xdr:from>
    <xdr:to>
      <xdr:col>24</xdr:col>
      <xdr:colOff>114300</xdr:colOff>
      <xdr:row>57</xdr:row>
      <xdr:rowOff>113156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161433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2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70937</xdr:rowOff>
    </xdr:from>
    <xdr:to>
      <xdr:col>20</xdr:col>
      <xdr:colOff>38100</xdr:colOff>
      <xdr:row>58</xdr:row>
      <xdr:rowOff>1087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163664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3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7335</xdr:rowOff>
    </xdr:from>
    <xdr:to>
      <xdr:col>15</xdr:col>
      <xdr:colOff>101600</xdr:colOff>
      <xdr:row>57</xdr:row>
      <xdr:rowOff>108935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100062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87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92873</xdr:rowOff>
    </xdr:from>
    <xdr:to>
      <xdr:col>10</xdr:col>
      <xdr:colOff>165100</xdr:colOff>
      <xdr:row>58</xdr:row>
      <xdr:rowOff>23023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14150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58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111813</xdr:rowOff>
    </xdr:from>
    <xdr:to>
      <xdr:col>6</xdr:col>
      <xdr:colOff>38100</xdr:colOff>
      <xdr:row>58</xdr:row>
      <xdr:rowOff>41963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33090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7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77927</xdr:rowOff>
    </xdr:from>
    <xdr:to>
      <xdr:col>24</xdr:col>
      <xdr:colOff>63500</xdr:colOff>
      <xdr:row>77</xdr:row>
      <xdr:rowOff>166277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79577"/>
          <a:ext cx="838200" cy="8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105296</xdr:rowOff>
    </xdr:from>
    <xdr:to>
      <xdr:col>19</xdr:col>
      <xdr:colOff>177800</xdr:colOff>
      <xdr:row>77</xdr:row>
      <xdr:rowOff>166277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06946"/>
          <a:ext cx="889000" cy="6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78856</xdr:rowOff>
    </xdr:from>
    <xdr:to>
      <xdr:col>15</xdr:col>
      <xdr:colOff>50800</xdr:colOff>
      <xdr:row>77</xdr:row>
      <xdr:rowOff>105296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80506"/>
          <a:ext cx="889000" cy="2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78856</xdr:rowOff>
    </xdr:from>
    <xdr:to>
      <xdr:col>10</xdr:col>
      <xdr:colOff>114300</xdr:colOff>
      <xdr:row>77</xdr:row>
      <xdr:rowOff>129084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80506"/>
          <a:ext cx="889000" cy="5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27127</xdr:rowOff>
    </xdr:from>
    <xdr:to>
      <xdr:col>24</xdr:col>
      <xdr:colOff>114300</xdr:colOff>
      <xdr:row>77</xdr:row>
      <xdr:rowOff>128727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50004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8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115477</xdr:rowOff>
    </xdr:from>
    <xdr:to>
      <xdr:col>20</xdr:col>
      <xdr:colOff>38100</xdr:colOff>
      <xdr:row>78</xdr:row>
      <xdr:rowOff>45627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1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36754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0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54496</xdr:rowOff>
    </xdr:from>
    <xdr:to>
      <xdr:col>15</xdr:col>
      <xdr:colOff>101600</xdr:colOff>
      <xdr:row>77</xdr:row>
      <xdr:rowOff>156096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5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1173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0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28056</xdr:rowOff>
    </xdr:from>
    <xdr:to>
      <xdr:col>10</xdr:col>
      <xdr:colOff>165100</xdr:colOff>
      <xdr:row>77</xdr:row>
      <xdr:rowOff>129656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146183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00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78284</xdr:rowOff>
    </xdr:from>
    <xdr:to>
      <xdr:col>6</xdr:col>
      <xdr:colOff>38100</xdr:colOff>
      <xdr:row>78</xdr:row>
      <xdr:rowOff>8434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7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24961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05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19090</xdr:rowOff>
    </xdr:from>
    <xdr:to>
      <xdr:col>24</xdr:col>
      <xdr:colOff>63500</xdr:colOff>
      <xdr:row>94</xdr:row>
      <xdr:rowOff>33751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135390"/>
          <a:ext cx="838200" cy="1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19090</xdr:rowOff>
    </xdr:from>
    <xdr:to>
      <xdr:col>19</xdr:col>
      <xdr:colOff>177800</xdr:colOff>
      <xdr:row>94</xdr:row>
      <xdr:rowOff>141621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135390"/>
          <a:ext cx="889000" cy="12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38475</xdr:rowOff>
    </xdr:from>
    <xdr:to>
      <xdr:col>15</xdr:col>
      <xdr:colOff>50800</xdr:colOff>
      <xdr:row>94</xdr:row>
      <xdr:rowOff>141621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154775"/>
          <a:ext cx="889000" cy="10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38475</xdr:rowOff>
    </xdr:from>
    <xdr:to>
      <xdr:col>10</xdr:col>
      <xdr:colOff>114300</xdr:colOff>
      <xdr:row>95</xdr:row>
      <xdr:rowOff>82322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54775"/>
          <a:ext cx="889000" cy="2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154401</xdr:rowOff>
    </xdr:from>
    <xdr:to>
      <xdr:col>24</xdr:col>
      <xdr:colOff>114300</xdr:colOff>
      <xdr:row>94</xdr:row>
      <xdr:rowOff>84551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9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5828</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5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139740</xdr:rowOff>
    </xdr:from>
    <xdr:to>
      <xdr:col>20</xdr:col>
      <xdr:colOff>38100</xdr:colOff>
      <xdr:row>94</xdr:row>
      <xdr:rowOff>69890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8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86417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85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90821</xdr:rowOff>
    </xdr:from>
    <xdr:to>
      <xdr:col>15</xdr:col>
      <xdr:colOff>101600</xdr:colOff>
      <xdr:row>95</xdr:row>
      <xdr:rowOff>20971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37498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598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159125</xdr:rowOff>
    </xdr:from>
    <xdr:to>
      <xdr:col>10</xdr:col>
      <xdr:colOff>165100</xdr:colOff>
      <xdr:row>94</xdr:row>
      <xdr:rowOff>89275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105802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879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31522</xdr:rowOff>
    </xdr:from>
    <xdr:to>
      <xdr:col>6</xdr:col>
      <xdr:colOff>38100</xdr:colOff>
      <xdr:row>95</xdr:row>
      <xdr:rowOff>133122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1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149649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09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128778</xdr:rowOff>
    </xdr:from>
    <xdr:to>
      <xdr:col>55</xdr:col>
      <xdr:colOff>0</xdr:colOff>
      <xdr:row>36</xdr:row>
      <xdr:rowOff>71331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29528"/>
          <a:ext cx="838200" cy="11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1301</xdr:rowOff>
    </xdr:from>
    <xdr:to>
      <xdr:col>50</xdr:col>
      <xdr:colOff>114300</xdr:colOff>
      <xdr:row>36</xdr:row>
      <xdr:rowOff>71331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173501"/>
          <a:ext cx="889000" cy="7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1301</xdr:rowOff>
    </xdr:from>
    <xdr:to>
      <xdr:col>45</xdr:col>
      <xdr:colOff>177800</xdr:colOff>
      <xdr:row>36</xdr:row>
      <xdr:rowOff>138257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173501"/>
          <a:ext cx="889000" cy="13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111319</xdr:rowOff>
    </xdr:from>
    <xdr:to>
      <xdr:col>41</xdr:col>
      <xdr:colOff>50800</xdr:colOff>
      <xdr:row>36</xdr:row>
      <xdr:rowOff>138257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12069"/>
          <a:ext cx="889000" cy="19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77978</xdr:rowOff>
    </xdr:from>
    <xdr:to>
      <xdr:col>55</xdr:col>
      <xdr:colOff>50800</xdr:colOff>
      <xdr:row>36</xdr:row>
      <xdr:rowOff>8128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100855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3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20531</xdr:rowOff>
    </xdr:from>
    <xdr:to>
      <xdr:col>50</xdr:col>
      <xdr:colOff>165100</xdr:colOff>
      <xdr:row>36</xdr:row>
      <xdr:rowOff>122131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9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138658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6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121951</xdr:rowOff>
    </xdr:from>
    <xdr:to>
      <xdr:col>46</xdr:col>
      <xdr:colOff>38100</xdr:colOff>
      <xdr:row>36</xdr:row>
      <xdr:rowOff>52101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68628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89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87457</xdr:rowOff>
    </xdr:from>
    <xdr:to>
      <xdr:col>41</xdr:col>
      <xdr:colOff>101600</xdr:colOff>
      <xdr:row>37</xdr:row>
      <xdr:rowOff>17607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5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34134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3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60519</xdr:rowOff>
    </xdr:from>
    <xdr:to>
      <xdr:col>36</xdr:col>
      <xdr:colOff>165100</xdr:colOff>
      <xdr:row>35</xdr:row>
      <xdr:rowOff>162119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6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7196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36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34042</xdr:rowOff>
    </xdr:from>
    <xdr:to>
      <xdr:col>55</xdr:col>
      <xdr:colOff>0</xdr:colOff>
      <xdr:row>58</xdr:row>
      <xdr:rowOff>126580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78142"/>
          <a:ext cx="838200" cy="9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75778</xdr:rowOff>
    </xdr:from>
    <xdr:to>
      <xdr:col>50</xdr:col>
      <xdr:colOff>114300</xdr:colOff>
      <xdr:row>58</xdr:row>
      <xdr:rowOff>126580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19878"/>
          <a:ext cx="889000" cy="5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70340</xdr:rowOff>
    </xdr:from>
    <xdr:to>
      <xdr:col>45</xdr:col>
      <xdr:colOff>177800</xdr:colOff>
      <xdr:row>58</xdr:row>
      <xdr:rowOff>75778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14440"/>
          <a:ext cx="889000" cy="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70340</xdr:rowOff>
    </xdr:from>
    <xdr:to>
      <xdr:col>41</xdr:col>
      <xdr:colOff>50800</xdr:colOff>
      <xdr:row>58</xdr:row>
      <xdr:rowOff>84017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14440"/>
          <a:ext cx="889000" cy="1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154692</xdr:rowOff>
    </xdr:from>
    <xdr:to>
      <xdr:col>55</xdr:col>
      <xdr:colOff>50800</xdr:colOff>
      <xdr:row>58</xdr:row>
      <xdr:rowOff>84842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133119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0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75780</xdr:rowOff>
    </xdr:from>
    <xdr:to>
      <xdr:col>50</xdr:col>
      <xdr:colOff>165100</xdr:colOff>
      <xdr:row>59</xdr:row>
      <xdr:rowOff>5930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168507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1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24978</xdr:rowOff>
    </xdr:from>
    <xdr:to>
      <xdr:col>46</xdr:col>
      <xdr:colOff>38100</xdr:colOff>
      <xdr:row>58</xdr:row>
      <xdr:rowOff>126578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6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117705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6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19540</xdr:rowOff>
    </xdr:from>
    <xdr:to>
      <xdr:col>41</xdr:col>
      <xdr:colOff>101600</xdr:colOff>
      <xdr:row>58</xdr:row>
      <xdr:rowOff>121140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112267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5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33217</xdr:rowOff>
    </xdr:from>
    <xdr:to>
      <xdr:col>36</xdr:col>
      <xdr:colOff>165100</xdr:colOff>
      <xdr:row>58</xdr:row>
      <xdr:rowOff>134817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125944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7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34637</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79187"/>
          <a:ext cx="838200" cy="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110379</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83479"/>
          <a:ext cx="889000" cy="10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94621</xdr:rowOff>
    </xdr:from>
    <xdr:to>
      <xdr:col>45</xdr:col>
      <xdr:colOff>177800</xdr:colOff>
      <xdr:row>78</xdr:row>
      <xdr:rowOff>110379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67721"/>
          <a:ext cx="889000" cy="1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94621</xdr:rowOff>
    </xdr:from>
    <xdr:to>
      <xdr:col>41</xdr:col>
      <xdr:colOff>50800</xdr:colOff>
      <xdr:row>78</xdr:row>
      <xdr:rowOff>147306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67721"/>
          <a:ext cx="889000" cy="5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155287</xdr:rowOff>
    </xdr:from>
    <xdr:to>
      <xdr:col>55</xdr:col>
      <xdr:colOff>50800</xdr:colOff>
      <xdr:row>79</xdr:row>
      <xdr:rowOff>85437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2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70214</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59579</xdr:rowOff>
    </xdr:from>
    <xdr:to>
      <xdr:col>46</xdr:col>
      <xdr:colOff>38100</xdr:colOff>
      <xdr:row>78</xdr:row>
      <xdr:rowOff>161179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3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6256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20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43821</xdr:rowOff>
    </xdr:from>
    <xdr:to>
      <xdr:col>41</xdr:col>
      <xdr:colOff>101600</xdr:colOff>
      <xdr:row>78</xdr:row>
      <xdr:rowOff>145421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1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161948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19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96506</xdr:rowOff>
    </xdr:from>
    <xdr:to>
      <xdr:col>36</xdr:col>
      <xdr:colOff>165100</xdr:colOff>
      <xdr:row>79</xdr:row>
      <xdr:rowOff>26656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17783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6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14494</xdr:rowOff>
    </xdr:from>
    <xdr:to>
      <xdr:col>55</xdr:col>
      <xdr:colOff>0</xdr:colOff>
      <xdr:row>98</xdr:row>
      <xdr:rowOff>114706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16594"/>
          <a:ext cx="838200" cy="10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113171</xdr:rowOff>
    </xdr:from>
    <xdr:to>
      <xdr:col>50</xdr:col>
      <xdr:colOff>114300</xdr:colOff>
      <xdr:row>98</xdr:row>
      <xdr:rowOff>114706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15271"/>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113171</xdr:rowOff>
    </xdr:from>
    <xdr:to>
      <xdr:col>45</xdr:col>
      <xdr:colOff>177800</xdr:colOff>
      <xdr:row>98</xdr:row>
      <xdr:rowOff>114945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15271"/>
          <a:ext cx="8890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84741</xdr:rowOff>
    </xdr:from>
    <xdr:to>
      <xdr:col>41</xdr:col>
      <xdr:colOff>50800</xdr:colOff>
      <xdr:row>98</xdr:row>
      <xdr:rowOff>114945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86841"/>
          <a:ext cx="889000" cy="3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135144</xdr:rowOff>
    </xdr:from>
    <xdr:to>
      <xdr:col>55</xdr:col>
      <xdr:colOff>50800</xdr:colOff>
      <xdr:row>98</xdr:row>
      <xdr:rowOff>65294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113571</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63906</xdr:rowOff>
    </xdr:from>
    <xdr:to>
      <xdr:col>50</xdr:col>
      <xdr:colOff>165100</xdr:colOff>
      <xdr:row>98</xdr:row>
      <xdr:rowOff>165506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6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156633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5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62371</xdr:rowOff>
    </xdr:from>
    <xdr:to>
      <xdr:col>46</xdr:col>
      <xdr:colOff>38100</xdr:colOff>
      <xdr:row>98</xdr:row>
      <xdr:rowOff>163971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155098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64145</xdr:rowOff>
    </xdr:from>
    <xdr:to>
      <xdr:col>41</xdr:col>
      <xdr:colOff>101600</xdr:colOff>
      <xdr:row>98</xdr:row>
      <xdr:rowOff>165745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6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156872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33941</xdr:rowOff>
    </xdr:from>
    <xdr:to>
      <xdr:col>36</xdr:col>
      <xdr:colOff>165100</xdr:colOff>
      <xdr:row>98</xdr:row>
      <xdr:rowOff>135541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126668</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9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44448</xdr:rowOff>
    </xdr:from>
    <xdr:to>
      <xdr:col>85</xdr:col>
      <xdr:colOff>127000</xdr:colOff>
      <xdr:row>39</xdr:row>
      <xdr:rowOff>44448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309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38604</xdr:rowOff>
    </xdr:from>
    <xdr:to>
      <xdr:col>81</xdr:col>
      <xdr:colOff>50800</xdr:colOff>
      <xdr:row>39</xdr:row>
      <xdr:rowOff>44448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25154"/>
          <a:ext cx="889000" cy="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38604</xdr:rowOff>
    </xdr:from>
    <xdr:to>
      <xdr:col>76</xdr:col>
      <xdr:colOff>114300</xdr:colOff>
      <xdr:row>39</xdr:row>
      <xdr:rowOff>44448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5154"/>
          <a:ext cx="889000" cy="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41806</xdr:rowOff>
    </xdr:from>
    <xdr:to>
      <xdr:col>71</xdr:col>
      <xdr:colOff>177800</xdr:colOff>
      <xdr:row>39</xdr:row>
      <xdr:rowOff>44448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28356"/>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165098</xdr:rowOff>
    </xdr:from>
    <xdr:to>
      <xdr:col>85</xdr:col>
      <xdr:colOff>177800</xdr:colOff>
      <xdr:row>39</xdr:row>
      <xdr:rowOff>95248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115260</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165098</xdr:rowOff>
    </xdr:from>
    <xdr:to>
      <xdr:col>81</xdr:col>
      <xdr:colOff>101600</xdr:colOff>
      <xdr:row>39</xdr:row>
      <xdr:rowOff>95248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159254</xdr:rowOff>
    </xdr:from>
    <xdr:to>
      <xdr:col>76</xdr:col>
      <xdr:colOff>165100</xdr:colOff>
      <xdr:row>39</xdr:row>
      <xdr:rowOff>89404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80531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165098</xdr:rowOff>
    </xdr:from>
    <xdr:to>
      <xdr:col>72</xdr:col>
      <xdr:colOff>38100</xdr:colOff>
      <xdr:row>39</xdr:row>
      <xdr:rowOff>95248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162456</xdr:rowOff>
    </xdr:from>
    <xdr:to>
      <xdr:col>67</xdr:col>
      <xdr:colOff>101600</xdr:colOff>
      <xdr:row>39</xdr:row>
      <xdr:rowOff>92606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83733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7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99999</xdr:rowOff>
    </xdr:from>
    <xdr:to>
      <xdr:col>85</xdr:col>
      <xdr:colOff>127000</xdr:colOff>
      <xdr:row>77</xdr:row>
      <xdr:rowOff>106821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301649"/>
          <a:ext cx="838200" cy="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99999</xdr:rowOff>
    </xdr:from>
    <xdr:to>
      <xdr:col>81</xdr:col>
      <xdr:colOff>50800</xdr:colOff>
      <xdr:row>77</xdr:row>
      <xdr:rowOff>105938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01649"/>
          <a:ext cx="889000" cy="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105938</xdr:rowOff>
    </xdr:from>
    <xdr:to>
      <xdr:col>76</xdr:col>
      <xdr:colOff>114300</xdr:colOff>
      <xdr:row>77</xdr:row>
      <xdr:rowOff>122185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07588"/>
          <a:ext cx="889000" cy="1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122185</xdr:rowOff>
    </xdr:from>
    <xdr:to>
      <xdr:col>71</xdr:col>
      <xdr:colOff>177800</xdr:colOff>
      <xdr:row>77</xdr:row>
      <xdr:rowOff>138269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23835"/>
          <a:ext cx="889000" cy="1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56021</xdr:rowOff>
    </xdr:from>
    <xdr:to>
      <xdr:col>85</xdr:col>
      <xdr:colOff>177800</xdr:colOff>
      <xdr:row>77</xdr:row>
      <xdr:rowOff>157621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5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34448</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36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49199</xdr:rowOff>
    </xdr:from>
    <xdr:to>
      <xdr:col>81</xdr:col>
      <xdr:colOff>101600</xdr:colOff>
      <xdr:row>77</xdr:row>
      <xdr:rowOff>150799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5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141926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4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55138</xdr:rowOff>
    </xdr:from>
    <xdr:to>
      <xdr:col>76</xdr:col>
      <xdr:colOff>165100</xdr:colOff>
      <xdr:row>77</xdr:row>
      <xdr:rowOff>156738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147865</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34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71385</xdr:rowOff>
    </xdr:from>
    <xdr:to>
      <xdr:col>72</xdr:col>
      <xdr:colOff>38100</xdr:colOff>
      <xdr:row>78</xdr:row>
      <xdr:rowOff>1535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7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164112</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365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87469</xdr:rowOff>
    </xdr:from>
    <xdr:to>
      <xdr:col>67</xdr:col>
      <xdr:colOff>101600</xdr:colOff>
      <xdr:row>78</xdr:row>
      <xdr:rowOff>17619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8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8746</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38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23947</xdr:rowOff>
    </xdr:from>
    <xdr:to>
      <xdr:col>85</xdr:col>
      <xdr:colOff>127000</xdr:colOff>
      <xdr:row>98</xdr:row>
      <xdr:rowOff>31703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26047"/>
          <a:ext cx="838200" cy="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31703</xdr:rowOff>
    </xdr:from>
    <xdr:to>
      <xdr:col>81</xdr:col>
      <xdr:colOff>50800</xdr:colOff>
      <xdr:row>98</xdr:row>
      <xdr:rowOff>48944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33803"/>
          <a:ext cx="889000" cy="1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123893</xdr:rowOff>
    </xdr:from>
    <xdr:to>
      <xdr:col>76</xdr:col>
      <xdr:colOff>114300</xdr:colOff>
      <xdr:row>98</xdr:row>
      <xdr:rowOff>48944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54543"/>
          <a:ext cx="889000" cy="9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123893</xdr:rowOff>
    </xdr:from>
    <xdr:to>
      <xdr:col>71</xdr:col>
      <xdr:colOff>177800</xdr:colOff>
      <xdr:row>98</xdr:row>
      <xdr:rowOff>9220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54543"/>
          <a:ext cx="889000" cy="5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144597</xdr:rowOff>
    </xdr:from>
    <xdr:to>
      <xdr:col>85</xdr:col>
      <xdr:colOff>177800</xdr:colOff>
      <xdr:row>98</xdr:row>
      <xdr:rowOff>74747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103974</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6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152353</xdr:rowOff>
    </xdr:from>
    <xdr:to>
      <xdr:col>81</xdr:col>
      <xdr:colOff>101600</xdr:colOff>
      <xdr:row>98</xdr:row>
      <xdr:rowOff>82503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8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99030</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5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169594</xdr:rowOff>
    </xdr:from>
    <xdr:to>
      <xdr:col>76</xdr:col>
      <xdr:colOff>165100</xdr:colOff>
      <xdr:row>98</xdr:row>
      <xdr:rowOff>99744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0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90871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9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73093</xdr:rowOff>
    </xdr:from>
    <xdr:to>
      <xdr:col>72</xdr:col>
      <xdr:colOff>38100</xdr:colOff>
      <xdr:row>98</xdr:row>
      <xdr:rowOff>3243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0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19770</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47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129870</xdr:rowOff>
    </xdr:from>
    <xdr:to>
      <xdr:col>67</xdr:col>
      <xdr:colOff>101600</xdr:colOff>
      <xdr:row>98</xdr:row>
      <xdr:rowOff>60020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6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76547</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3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70206</xdr:rowOff>
    </xdr:from>
    <xdr:to>
      <xdr:col>116</xdr:col>
      <xdr:colOff>63500</xdr:colOff>
      <xdr:row>38</xdr:row>
      <xdr:rowOff>126327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413856"/>
          <a:ext cx="838200" cy="22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126327</xdr:rowOff>
    </xdr:from>
    <xdr:to>
      <xdr:col>111</xdr:col>
      <xdr:colOff>177800</xdr:colOff>
      <xdr:row>38</xdr:row>
      <xdr:rowOff>163540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641427"/>
          <a:ext cx="889000" cy="3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82104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76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163540</xdr:rowOff>
    </xdr:from>
    <xdr:to>
      <xdr:col>107</xdr:col>
      <xdr:colOff>50800</xdr:colOff>
      <xdr:row>39</xdr:row>
      <xdr:rowOff>90388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678640"/>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95804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46300</xdr:rowOff>
    </xdr:from>
    <xdr:to>
      <xdr:col>102</xdr:col>
      <xdr:colOff>114300</xdr:colOff>
      <xdr:row>39</xdr:row>
      <xdr:rowOff>90388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32850"/>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100164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78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3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42283</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2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75527</xdr:rowOff>
    </xdr:from>
    <xdr:to>
      <xdr:col>112</xdr:col>
      <xdr:colOff>38100</xdr:colOff>
      <xdr:row>39</xdr:row>
      <xdr:rowOff>5677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59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22204</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636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112740</xdr:rowOff>
    </xdr:from>
    <xdr:to>
      <xdr:col>107</xdr:col>
      <xdr:colOff>101600</xdr:colOff>
      <xdr:row>39</xdr:row>
      <xdr:rowOff>42890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2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59417</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40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39588</xdr:rowOff>
    </xdr:from>
    <xdr:to>
      <xdr:col>102</xdr:col>
      <xdr:colOff>165100</xdr:colOff>
      <xdr:row>39</xdr:row>
      <xdr:rowOff>141188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132315</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56017" y="6818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166950</xdr:rowOff>
    </xdr:from>
    <xdr:to>
      <xdr:col>98</xdr:col>
      <xdr:colOff>38100</xdr:colOff>
      <xdr:row>39</xdr:row>
      <xdr:rowOff>97100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8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113628</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45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36055</xdr:rowOff>
    </xdr:from>
    <xdr:to>
      <xdr:col>116</xdr:col>
      <xdr:colOff>63500</xdr:colOff>
      <xdr:row>59</xdr:row>
      <xdr:rowOff>41859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51605"/>
          <a:ext cx="838200" cy="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36703</xdr:rowOff>
    </xdr:from>
    <xdr:to>
      <xdr:col>111</xdr:col>
      <xdr:colOff>177800</xdr:colOff>
      <xdr:row>59</xdr:row>
      <xdr:rowOff>41859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52253"/>
          <a:ext cx="889000" cy="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35687</xdr:rowOff>
    </xdr:from>
    <xdr:to>
      <xdr:col>107</xdr:col>
      <xdr:colOff>50800</xdr:colOff>
      <xdr:row>59</xdr:row>
      <xdr:rowOff>36703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51237"/>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35687</xdr:rowOff>
    </xdr:from>
    <xdr:to>
      <xdr:col>102</xdr:col>
      <xdr:colOff>114300</xdr:colOff>
      <xdr:row>59</xdr:row>
      <xdr:rowOff>38392</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51237"/>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156705</xdr:rowOff>
    </xdr:from>
    <xdr:to>
      <xdr:col>116</xdr:col>
      <xdr:colOff>114300</xdr:colOff>
      <xdr:row>59</xdr:row>
      <xdr:rowOff>86855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71632</xdr:rowOff>
    </xdr:from>
    <xdr:ext cx="378565"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15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162509</xdr:rowOff>
    </xdr:from>
    <xdr:to>
      <xdr:col>112</xdr:col>
      <xdr:colOff>38100</xdr:colOff>
      <xdr:row>59</xdr:row>
      <xdr:rowOff>92659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83786</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4017" y="10199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157353</xdr:rowOff>
    </xdr:from>
    <xdr:to>
      <xdr:col>107</xdr:col>
      <xdr:colOff>101600</xdr:colOff>
      <xdr:row>59</xdr:row>
      <xdr:rowOff>87503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78630</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45017" y="10194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156337</xdr:rowOff>
    </xdr:from>
    <xdr:to>
      <xdr:col>102</xdr:col>
      <xdr:colOff>165100</xdr:colOff>
      <xdr:row>59</xdr:row>
      <xdr:rowOff>86487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77614</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56017" y="10193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159042</xdr:rowOff>
    </xdr:from>
    <xdr:to>
      <xdr:col>98</xdr:col>
      <xdr:colOff>38100</xdr:colOff>
      <xdr:row>59</xdr:row>
      <xdr:rowOff>89192</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80319</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67017" y="10195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158006</xdr:rowOff>
    </xdr:from>
    <xdr:to>
      <xdr:col>116</xdr:col>
      <xdr:colOff>63500</xdr:colOff>
      <xdr:row>77</xdr:row>
      <xdr:rowOff>37964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16756"/>
          <a:ext cx="838200" cy="22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137309</xdr:rowOff>
    </xdr:from>
    <xdr:to>
      <xdr:col>111</xdr:col>
      <xdr:colOff>177800</xdr:colOff>
      <xdr:row>75</xdr:row>
      <xdr:rowOff>158006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996059"/>
          <a:ext cx="889000" cy="2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137309</xdr:rowOff>
    </xdr:from>
    <xdr:to>
      <xdr:col>107</xdr:col>
      <xdr:colOff>50800</xdr:colOff>
      <xdr:row>75</xdr:row>
      <xdr:rowOff>153471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96059"/>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153471</xdr:rowOff>
    </xdr:from>
    <xdr:to>
      <xdr:col>102</xdr:col>
      <xdr:colOff>114300</xdr:colOff>
      <xdr:row>76</xdr:row>
      <xdr:rowOff>88759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12221"/>
          <a:ext cx="889000" cy="10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158614</xdr:rowOff>
    </xdr:from>
    <xdr:to>
      <xdr:col>116</xdr:col>
      <xdr:colOff>114300</xdr:colOff>
      <xdr:row>77</xdr:row>
      <xdr:rowOff>88764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8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137041</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6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107207</xdr:rowOff>
    </xdr:from>
    <xdr:to>
      <xdr:col>112</xdr:col>
      <xdr:colOff>38100</xdr:colOff>
      <xdr:row>76</xdr:row>
      <xdr:rowOff>37356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659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28483</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3058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86509</xdr:rowOff>
    </xdr:from>
    <xdr:to>
      <xdr:col>107</xdr:col>
      <xdr:colOff>101600</xdr:colOff>
      <xdr:row>76</xdr:row>
      <xdr:rowOff>16659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4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7786</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3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102670</xdr:rowOff>
    </xdr:from>
    <xdr:to>
      <xdr:col>102</xdr:col>
      <xdr:colOff>165100</xdr:colOff>
      <xdr:row>76</xdr:row>
      <xdr:rowOff>32820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6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23948</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305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37959</xdr:rowOff>
    </xdr:from>
    <xdr:to>
      <xdr:col>98</xdr:col>
      <xdr:colOff>38100</xdr:colOff>
      <xdr:row>76</xdr:row>
      <xdr:rowOff>139559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6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130686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1,660,608</a:t>
          </a:r>
          <a:r>
            <a:rPr kumimoji="1" lang="ja-JP" altLang="en-US" sz="1300">
              <a:latin typeface="ＭＳ Ｐゴシック" panose="020B0600070205080204" pitchFamily="50" charset="-128"/>
              <a:ea typeface="ＭＳ Ｐゴシック" panose="020B0600070205080204" pitchFamily="50" charset="-128"/>
            </a:rPr>
            <a:t>円となっており、主な構成項目である人件費は</a:t>
          </a:r>
          <a:r>
            <a:rPr kumimoji="1" lang="en-US" altLang="ja-JP" sz="1300">
              <a:latin typeface="ＭＳ Ｐゴシック" panose="020B0600070205080204" pitchFamily="50" charset="-128"/>
              <a:ea typeface="ＭＳ Ｐゴシック" panose="020B0600070205080204" pitchFamily="50" charset="-128"/>
            </a:rPr>
            <a:t>242,426</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円となっている。類似団体平均と比べて低い水準を保っているが、今後も現行水準を基本とした定員適正化に努める。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６年度から簡易水道事業会計及び農業集落排水事業会計が法適用化されたことに伴い、繰出金が補助費等、投資及び出資金に移行したため、前年度と比較して繰出金は減、補助費等、投資及び出資金は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・普通建設事業費は、全体で住民一人当たり</a:t>
          </a:r>
          <a:r>
            <a:rPr kumimoji="1" lang="en-US" altLang="ja-JP" sz="1300">
              <a:latin typeface="ＭＳ Ｐゴシック" panose="020B0600070205080204" pitchFamily="50" charset="-128"/>
              <a:ea typeface="ＭＳ Ｐゴシック" panose="020B0600070205080204" pitchFamily="50" charset="-128"/>
            </a:rPr>
            <a:t>238,659</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円となっており、類似団体平均より低い水準にあるが、今後も公共施設等総合管理計画等に基づき、事業の取捨選択をしながら、老朽化した施設の更新や長寿命化工事を適切に実施し、事業費の低減を図る。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北海道厚沢部町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3,269
3,228
460.58
5,514,889
5,428,529
83,226
3,120,887
2,785,046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16142</xdr:rowOff>
    </xdr:from>
    <xdr:to>
      <xdr:col>24</xdr:col>
      <xdr:colOff>63500</xdr:colOff>
      <xdr:row>37</xdr:row>
      <xdr:rowOff>74625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59792"/>
          <a:ext cx="838200" cy="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74625</xdr:rowOff>
    </xdr:from>
    <xdr:to>
      <xdr:col>19</xdr:col>
      <xdr:colOff>177800</xdr:colOff>
      <xdr:row>37</xdr:row>
      <xdr:rowOff>80473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18275"/>
          <a:ext cx="8890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39230</xdr:rowOff>
    </xdr:from>
    <xdr:to>
      <xdr:col>15</xdr:col>
      <xdr:colOff>50800</xdr:colOff>
      <xdr:row>37</xdr:row>
      <xdr:rowOff>80473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82880"/>
          <a:ext cx="889000" cy="4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39230</xdr:rowOff>
    </xdr:from>
    <xdr:to>
      <xdr:col>10</xdr:col>
      <xdr:colOff>114300</xdr:colOff>
      <xdr:row>37</xdr:row>
      <xdr:rowOff>101524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82880"/>
          <a:ext cx="889000" cy="6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136792</xdr:rowOff>
    </xdr:from>
    <xdr:to>
      <xdr:col>24</xdr:col>
      <xdr:colOff>114300</xdr:colOff>
      <xdr:row>37</xdr:row>
      <xdr:rowOff>66942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0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159669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6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23825</xdr:rowOff>
    </xdr:from>
    <xdr:to>
      <xdr:col>20</xdr:col>
      <xdr:colOff>38100</xdr:colOff>
      <xdr:row>37</xdr:row>
      <xdr:rowOff>125425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116552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6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29673</xdr:rowOff>
    </xdr:from>
    <xdr:to>
      <xdr:col>15</xdr:col>
      <xdr:colOff>101600</xdr:colOff>
      <xdr:row>37</xdr:row>
      <xdr:rowOff>131273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122400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6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159880</xdr:rowOff>
    </xdr:from>
    <xdr:to>
      <xdr:col>10</xdr:col>
      <xdr:colOff>165100</xdr:colOff>
      <xdr:row>37</xdr:row>
      <xdr:rowOff>90030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106557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0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50724</xdr:rowOff>
    </xdr:from>
    <xdr:to>
      <xdr:col>6</xdr:col>
      <xdr:colOff>38100</xdr:colOff>
      <xdr:row>37</xdr:row>
      <xdr:rowOff>152324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9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143451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8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121023</xdr:rowOff>
    </xdr:from>
    <xdr:to>
      <xdr:col>24</xdr:col>
      <xdr:colOff>63500</xdr:colOff>
      <xdr:row>58</xdr:row>
      <xdr:rowOff>5031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93673"/>
          <a:ext cx="838200" cy="5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154583</xdr:rowOff>
    </xdr:from>
    <xdr:to>
      <xdr:col>19</xdr:col>
      <xdr:colOff>177800</xdr:colOff>
      <xdr:row>58</xdr:row>
      <xdr:rowOff>5031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27233"/>
          <a:ext cx="889000" cy="2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146350</xdr:rowOff>
    </xdr:from>
    <xdr:to>
      <xdr:col>15</xdr:col>
      <xdr:colOff>50800</xdr:colOff>
      <xdr:row>57</xdr:row>
      <xdr:rowOff>154583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19000"/>
          <a:ext cx="889000" cy="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125325</xdr:rowOff>
    </xdr:from>
    <xdr:to>
      <xdr:col>10</xdr:col>
      <xdr:colOff>114300</xdr:colOff>
      <xdr:row>57</xdr:row>
      <xdr:rowOff>146350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97975"/>
          <a:ext cx="889000" cy="2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70223</xdr:rowOff>
    </xdr:from>
    <xdr:to>
      <xdr:col>24</xdr:col>
      <xdr:colOff>114300</xdr:colOff>
      <xdr:row>58</xdr:row>
      <xdr:rowOff>373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4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29600</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3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125681</xdr:rowOff>
    </xdr:from>
    <xdr:to>
      <xdr:col>20</xdr:col>
      <xdr:colOff>38100</xdr:colOff>
      <xdr:row>58</xdr:row>
      <xdr:rowOff>55831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46958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9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103783</xdr:rowOff>
    </xdr:from>
    <xdr:to>
      <xdr:col>15</xdr:col>
      <xdr:colOff>101600</xdr:colOff>
      <xdr:row>58</xdr:row>
      <xdr:rowOff>33933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7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25060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6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95550</xdr:rowOff>
    </xdr:from>
    <xdr:to>
      <xdr:col>10</xdr:col>
      <xdr:colOff>165100</xdr:colOff>
      <xdr:row>58</xdr:row>
      <xdr:rowOff>25700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6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16827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60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74525</xdr:rowOff>
    </xdr:from>
    <xdr:to>
      <xdr:col>6</xdr:col>
      <xdr:colOff>38100</xdr:colOff>
      <xdr:row>58</xdr:row>
      <xdr:rowOff>4675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4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167252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3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142316</xdr:rowOff>
    </xdr:from>
    <xdr:to>
      <xdr:col>24</xdr:col>
      <xdr:colOff>63500</xdr:colOff>
      <xdr:row>76</xdr:row>
      <xdr:rowOff>3654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01066"/>
          <a:ext cx="838200" cy="3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3654</xdr:rowOff>
    </xdr:from>
    <xdr:to>
      <xdr:col>19</xdr:col>
      <xdr:colOff>177800</xdr:colOff>
      <xdr:row>76</xdr:row>
      <xdr:rowOff>64105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33854"/>
          <a:ext cx="889000" cy="6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64105</xdr:rowOff>
    </xdr:from>
    <xdr:to>
      <xdr:col>15</xdr:col>
      <xdr:colOff>50800</xdr:colOff>
      <xdr:row>76</xdr:row>
      <xdr:rowOff>68814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94305"/>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68814</xdr:rowOff>
    </xdr:from>
    <xdr:to>
      <xdr:col>10</xdr:col>
      <xdr:colOff>114300</xdr:colOff>
      <xdr:row>77</xdr:row>
      <xdr:rowOff>14613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99014"/>
          <a:ext cx="889000" cy="11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91516</xdr:rowOff>
    </xdr:from>
    <xdr:to>
      <xdr:col>24</xdr:col>
      <xdr:colOff>114300</xdr:colOff>
      <xdr:row>76</xdr:row>
      <xdr:rowOff>21667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502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114393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0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124303</xdr:rowOff>
    </xdr:from>
    <xdr:to>
      <xdr:col>20</xdr:col>
      <xdr:colOff>38100</xdr:colOff>
      <xdr:row>76</xdr:row>
      <xdr:rowOff>54452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830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70980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5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13305</xdr:rowOff>
    </xdr:from>
    <xdr:to>
      <xdr:col>15</xdr:col>
      <xdr:colOff>101600</xdr:colOff>
      <xdr:row>76</xdr:row>
      <xdr:rowOff>114905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4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131432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1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18014</xdr:rowOff>
    </xdr:from>
    <xdr:to>
      <xdr:col>10</xdr:col>
      <xdr:colOff>165100</xdr:colOff>
      <xdr:row>76</xdr:row>
      <xdr:rowOff>119614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4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136141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2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135263</xdr:rowOff>
    </xdr:from>
    <xdr:to>
      <xdr:col>6</xdr:col>
      <xdr:colOff>38100</xdr:colOff>
      <xdr:row>77</xdr:row>
      <xdr:rowOff>65413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6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56540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5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72189</xdr:rowOff>
    </xdr:from>
    <xdr:to>
      <xdr:col>24</xdr:col>
      <xdr:colOff>63500</xdr:colOff>
      <xdr:row>97</xdr:row>
      <xdr:rowOff>74071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02839"/>
          <a:ext cx="838200" cy="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66084</xdr:rowOff>
    </xdr:from>
    <xdr:to>
      <xdr:col>19</xdr:col>
      <xdr:colOff>177800</xdr:colOff>
      <xdr:row>97</xdr:row>
      <xdr:rowOff>72189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96734"/>
          <a:ext cx="889000" cy="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66084</xdr:rowOff>
    </xdr:from>
    <xdr:to>
      <xdr:col>15</xdr:col>
      <xdr:colOff>50800</xdr:colOff>
      <xdr:row>97</xdr:row>
      <xdr:rowOff>89717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96734"/>
          <a:ext cx="889000" cy="2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89717</xdr:rowOff>
    </xdr:from>
    <xdr:to>
      <xdr:col>10</xdr:col>
      <xdr:colOff>114300</xdr:colOff>
      <xdr:row>97</xdr:row>
      <xdr:rowOff>137801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20367"/>
          <a:ext cx="889000" cy="4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23271</xdr:rowOff>
    </xdr:from>
    <xdr:to>
      <xdr:col>24</xdr:col>
      <xdr:colOff>114300</xdr:colOff>
      <xdr:row>97</xdr:row>
      <xdr:rowOff>124871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5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46148</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05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21389</xdr:rowOff>
    </xdr:from>
    <xdr:to>
      <xdr:col>20</xdr:col>
      <xdr:colOff>38100</xdr:colOff>
      <xdr:row>97</xdr:row>
      <xdr:rowOff>122989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5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139516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42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15284</xdr:rowOff>
    </xdr:from>
    <xdr:to>
      <xdr:col>15</xdr:col>
      <xdr:colOff>101600</xdr:colOff>
      <xdr:row>97</xdr:row>
      <xdr:rowOff>116884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4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133411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2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38917</xdr:rowOff>
    </xdr:from>
    <xdr:to>
      <xdr:col>10</xdr:col>
      <xdr:colOff>165100</xdr:colOff>
      <xdr:row>97</xdr:row>
      <xdr:rowOff>140517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6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157044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4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87001</xdr:rowOff>
    </xdr:from>
    <xdr:to>
      <xdr:col>6</xdr:col>
      <xdr:colOff>38100</xdr:colOff>
      <xdr:row>98</xdr:row>
      <xdr:rowOff>17151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1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33678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9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38608</xdr:rowOff>
    </xdr:from>
    <xdr:to>
      <xdr:col>55</xdr:col>
      <xdr:colOff>0</xdr:colOff>
      <xdr:row>39</xdr:row>
      <xdr:rowOff>38862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25158"/>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38608</xdr:rowOff>
    </xdr:from>
    <xdr:to>
      <xdr:col>50</xdr:col>
      <xdr:colOff>114300</xdr:colOff>
      <xdr:row>39</xdr:row>
      <xdr:rowOff>38862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25158"/>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38608</xdr:rowOff>
    </xdr:from>
    <xdr:to>
      <xdr:col>45</xdr:col>
      <xdr:colOff>177800</xdr:colOff>
      <xdr:row>39</xdr:row>
      <xdr:rowOff>38735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25158"/>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37084</xdr:rowOff>
    </xdr:from>
    <xdr:to>
      <xdr:col>41</xdr:col>
      <xdr:colOff>50800</xdr:colOff>
      <xdr:row>39</xdr:row>
      <xdr:rowOff>38735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23634"/>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159258</xdr:rowOff>
    </xdr:from>
    <xdr:to>
      <xdr:col>55</xdr:col>
      <xdr:colOff>50800</xdr:colOff>
      <xdr:row>39</xdr:row>
      <xdr:rowOff>89408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74185</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892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159512</xdr:rowOff>
    </xdr:from>
    <xdr:to>
      <xdr:col>50</xdr:col>
      <xdr:colOff>165100</xdr:colOff>
      <xdr:row>39</xdr:row>
      <xdr:rowOff>89662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80789</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67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159258</xdr:rowOff>
    </xdr:from>
    <xdr:to>
      <xdr:col>46</xdr:col>
      <xdr:colOff>38100</xdr:colOff>
      <xdr:row>39</xdr:row>
      <xdr:rowOff>89408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80535</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670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159385</xdr:rowOff>
    </xdr:from>
    <xdr:to>
      <xdr:col>41</xdr:col>
      <xdr:colOff>101600</xdr:colOff>
      <xdr:row>39</xdr:row>
      <xdr:rowOff>89535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80662</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157734</xdr:rowOff>
    </xdr:from>
    <xdr:to>
      <xdr:col>36</xdr:col>
      <xdr:colOff>165100</xdr:colOff>
      <xdr:row>39</xdr:row>
      <xdr:rowOff>87884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79011</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655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124637</xdr:rowOff>
    </xdr:from>
    <xdr:to>
      <xdr:col>55</xdr:col>
      <xdr:colOff>0</xdr:colOff>
      <xdr:row>57</xdr:row>
      <xdr:rowOff>147727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97287"/>
          <a:ext cx="838200" cy="2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147727</xdr:rowOff>
    </xdr:from>
    <xdr:to>
      <xdr:col>50</xdr:col>
      <xdr:colOff>114300</xdr:colOff>
      <xdr:row>57</xdr:row>
      <xdr:rowOff>158042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20377"/>
          <a:ext cx="889000" cy="1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158042</xdr:rowOff>
    </xdr:from>
    <xdr:to>
      <xdr:col>45</xdr:col>
      <xdr:colOff>177800</xdr:colOff>
      <xdr:row>58</xdr:row>
      <xdr:rowOff>6231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30692"/>
          <a:ext cx="889000" cy="1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164064</xdr:rowOff>
    </xdr:from>
    <xdr:to>
      <xdr:col>41</xdr:col>
      <xdr:colOff>50800</xdr:colOff>
      <xdr:row>58</xdr:row>
      <xdr:rowOff>6231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36714"/>
          <a:ext cx="889000" cy="1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73837</xdr:rowOff>
    </xdr:from>
    <xdr:to>
      <xdr:col>55</xdr:col>
      <xdr:colOff>50800</xdr:colOff>
      <xdr:row>58</xdr:row>
      <xdr:rowOff>3987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4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96714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9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96927</xdr:rowOff>
    </xdr:from>
    <xdr:to>
      <xdr:col>50</xdr:col>
      <xdr:colOff>165100</xdr:colOff>
      <xdr:row>58</xdr:row>
      <xdr:rowOff>27077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6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43604</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107242</xdr:rowOff>
    </xdr:from>
    <xdr:to>
      <xdr:col>46</xdr:col>
      <xdr:colOff>38100</xdr:colOff>
      <xdr:row>58</xdr:row>
      <xdr:rowOff>37392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7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28519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97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126881</xdr:rowOff>
    </xdr:from>
    <xdr:to>
      <xdr:col>41</xdr:col>
      <xdr:colOff>101600</xdr:colOff>
      <xdr:row>58</xdr:row>
      <xdr:rowOff>57031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48158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99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113264</xdr:rowOff>
    </xdr:from>
    <xdr:to>
      <xdr:col>36</xdr:col>
      <xdr:colOff>165100</xdr:colOff>
      <xdr:row>58</xdr:row>
      <xdr:rowOff>43414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59941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6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39356</xdr:rowOff>
    </xdr:from>
    <xdr:to>
      <xdr:col>55</xdr:col>
      <xdr:colOff>0</xdr:colOff>
      <xdr:row>78</xdr:row>
      <xdr:rowOff>30615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41006"/>
          <a:ext cx="838200" cy="16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52302</xdr:rowOff>
    </xdr:from>
    <xdr:to>
      <xdr:col>50</xdr:col>
      <xdr:colOff>114300</xdr:colOff>
      <xdr:row>78</xdr:row>
      <xdr:rowOff>30615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911052"/>
          <a:ext cx="889000" cy="49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52302</xdr:rowOff>
    </xdr:from>
    <xdr:to>
      <xdr:col>45</xdr:col>
      <xdr:colOff>177800</xdr:colOff>
      <xdr:row>76</xdr:row>
      <xdr:rowOff>49707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911052"/>
          <a:ext cx="889000" cy="16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49707</xdr:rowOff>
    </xdr:from>
    <xdr:to>
      <xdr:col>41</xdr:col>
      <xdr:colOff>50800</xdr:colOff>
      <xdr:row>77</xdr:row>
      <xdr:rowOff>94799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079907"/>
          <a:ext cx="889000" cy="21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160006</xdr:rowOff>
    </xdr:from>
    <xdr:to>
      <xdr:col>55</xdr:col>
      <xdr:colOff>50800</xdr:colOff>
      <xdr:row>77</xdr:row>
      <xdr:rowOff>90156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9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11433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4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151265</xdr:rowOff>
    </xdr:from>
    <xdr:to>
      <xdr:col>50</xdr:col>
      <xdr:colOff>165100</xdr:colOff>
      <xdr:row>78</xdr:row>
      <xdr:rowOff>81415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5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72542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1502</xdr:rowOff>
    </xdr:from>
    <xdr:to>
      <xdr:col>46</xdr:col>
      <xdr:colOff>38100</xdr:colOff>
      <xdr:row>75</xdr:row>
      <xdr:rowOff>103102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86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119629</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635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170357</xdr:rowOff>
    </xdr:from>
    <xdr:to>
      <xdr:col>41</xdr:col>
      <xdr:colOff>101600</xdr:colOff>
      <xdr:row>76</xdr:row>
      <xdr:rowOff>100507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117035</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43999</xdr:rowOff>
    </xdr:from>
    <xdr:to>
      <xdr:col>36</xdr:col>
      <xdr:colOff>165100</xdr:colOff>
      <xdr:row>77</xdr:row>
      <xdr:rowOff>145599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4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162126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2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135004</xdr:rowOff>
    </xdr:from>
    <xdr:to>
      <xdr:col>55</xdr:col>
      <xdr:colOff>0</xdr:colOff>
      <xdr:row>98</xdr:row>
      <xdr:rowOff>153015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937104"/>
          <a:ext cx="838200" cy="1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152915</xdr:rowOff>
    </xdr:from>
    <xdr:to>
      <xdr:col>50</xdr:col>
      <xdr:colOff>114300</xdr:colOff>
      <xdr:row>98</xdr:row>
      <xdr:rowOff>153015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955015"/>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110995</xdr:rowOff>
    </xdr:from>
    <xdr:to>
      <xdr:col>45</xdr:col>
      <xdr:colOff>177800</xdr:colOff>
      <xdr:row>98</xdr:row>
      <xdr:rowOff>152915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913095"/>
          <a:ext cx="889000" cy="4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110995</xdr:rowOff>
    </xdr:from>
    <xdr:to>
      <xdr:col>41</xdr:col>
      <xdr:colOff>50800</xdr:colOff>
      <xdr:row>98</xdr:row>
      <xdr:rowOff>152516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913095"/>
          <a:ext cx="889000" cy="4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84204</xdr:rowOff>
    </xdr:from>
    <xdr:to>
      <xdr:col>55</xdr:col>
      <xdr:colOff>50800</xdr:colOff>
      <xdr:row>99</xdr:row>
      <xdr:rowOff>14354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8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170581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0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102215</xdr:rowOff>
    </xdr:from>
    <xdr:to>
      <xdr:col>50</xdr:col>
      <xdr:colOff>165100</xdr:colOff>
      <xdr:row>99</xdr:row>
      <xdr:rowOff>32365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9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23492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9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102115</xdr:rowOff>
    </xdr:from>
    <xdr:to>
      <xdr:col>46</xdr:col>
      <xdr:colOff>38100</xdr:colOff>
      <xdr:row>99</xdr:row>
      <xdr:rowOff>32265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9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23392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9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60195</xdr:rowOff>
    </xdr:from>
    <xdr:to>
      <xdr:col>41</xdr:col>
      <xdr:colOff>101600</xdr:colOff>
      <xdr:row>98</xdr:row>
      <xdr:rowOff>161795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152922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5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101716</xdr:rowOff>
    </xdr:from>
    <xdr:to>
      <xdr:col>36</xdr:col>
      <xdr:colOff>165100</xdr:colOff>
      <xdr:row>99</xdr:row>
      <xdr:rowOff>31866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0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22993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124738</xdr:rowOff>
    </xdr:from>
    <xdr:to>
      <xdr:col>85</xdr:col>
      <xdr:colOff>127000</xdr:colOff>
      <xdr:row>38</xdr:row>
      <xdr:rowOff>14377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68388"/>
          <a:ext cx="838200" cy="6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14377</xdr:rowOff>
    </xdr:from>
    <xdr:to>
      <xdr:col>81</xdr:col>
      <xdr:colOff>50800</xdr:colOff>
      <xdr:row>38</xdr:row>
      <xdr:rowOff>16728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29477"/>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16728</xdr:rowOff>
    </xdr:from>
    <xdr:to>
      <xdr:col>76</xdr:col>
      <xdr:colOff>114300</xdr:colOff>
      <xdr:row>38</xdr:row>
      <xdr:rowOff>33310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31828"/>
          <a:ext cx="889000" cy="1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19319</xdr:rowOff>
    </xdr:from>
    <xdr:to>
      <xdr:col>71</xdr:col>
      <xdr:colOff>177800</xdr:colOff>
      <xdr:row>38</xdr:row>
      <xdr:rowOff>33310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62969"/>
          <a:ext cx="889000" cy="18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73938</xdr:rowOff>
    </xdr:from>
    <xdr:to>
      <xdr:col>85</xdr:col>
      <xdr:colOff>177800</xdr:colOff>
      <xdr:row>38</xdr:row>
      <xdr:rowOff>4088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96815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6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135028</xdr:rowOff>
    </xdr:from>
    <xdr:to>
      <xdr:col>81</xdr:col>
      <xdr:colOff>101600</xdr:colOff>
      <xdr:row>38</xdr:row>
      <xdr:rowOff>65177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786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56304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7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137378</xdr:rowOff>
    </xdr:from>
    <xdr:to>
      <xdr:col>76</xdr:col>
      <xdr:colOff>165100</xdr:colOff>
      <xdr:row>38</xdr:row>
      <xdr:rowOff>67528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58655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7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153960</xdr:rowOff>
    </xdr:from>
    <xdr:to>
      <xdr:col>72</xdr:col>
      <xdr:colOff>38100</xdr:colOff>
      <xdr:row>38</xdr:row>
      <xdr:rowOff>84110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75237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9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139969</xdr:rowOff>
    </xdr:from>
    <xdr:to>
      <xdr:col>67</xdr:col>
      <xdr:colOff>101600</xdr:colOff>
      <xdr:row>37</xdr:row>
      <xdr:rowOff>70119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1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86646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08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169395</xdr:rowOff>
    </xdr:from>
    <xdr:to>
      <xdr:col>85</xdr:col>
      <xdr:colOff>127000</xdr:colOff>
      <xdr:row>58</xdr:row>
      <xdr:rowOff>51981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42045"/>
          <a:ext cx="838200" cy="5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51981</xdr:rowOff>
    </xdr:from>
    <xdr:to>
      <xdr:col>81</xdr:col>
      <xdr:colOff>50800</xdr:colOff>
      <xdr:row>58</xdr:row>
      <xdr:rowOff>83917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996081"/>
          <a:ext cx="889000" cy="3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81355</xdr:rowOff>
    </xdr:from>
    <xdr:to>
      <xdr:col>76</xdr:col>
      <xdr:colOff>114300</xdr:colOff>
      <xdr:row>58</xdr:row>
      <xdr:rowOff>83917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25455"/>
          <a:ext cx="889000" cy="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81355</xdr:rowOff>
    </xdr:from>
    <xdr:to>
      <xdr:col>71</xdr:col>
      <xdr:colOff>177800</xdr:colOff>
      <xdr:row>58</xdr:row>
      <xdr:rowOff>93371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025455"/>
          <a:ext cx="889000" cy="1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118595</xdr:rowOff>
    </xdr:from>
    <xdr:to>
      <xdr:col>85</xdr:col>
      <xdr:colOff>177800</xdr:colOff>
      <xdr:row>58</xdr:row>
      <xdr:rowOff>48745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9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97022</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6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1181</xdr:rowOff>
    </xdr:from>
    <xdr:to>
      <xdr:col>81</xdr:col>
      <xdr:colOff>101600</xdr:colOff>
      <xdr:row>58</xdr:row>
      <xdr:rowOff>102781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4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93908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3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33117</xdr:rowOff>
    </xdr:from>
    <xdr:to>
      <xdr:col>76</xdr:col>
      <xdr:colOff>165100</xdr:colOff>
      <xdr:row>58</xdr:row>
      <xdr:rowOff>134717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7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125844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1006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30555</xdr:rowOff>
    </xdr:from>
    <xdr:to>
      <xdr:col>72</xdr:col>
      <xdr:colOff>38100</xdr:colOff>
      <xdr:row>58</xdr:row>
      <xdr:rowOff>132155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123282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6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42571</xdr:rowOff>
    </xdr:from>
    <xdr:to>
      <xdr:col>67</xdr:col>
      <xdr:colOff>101600</xdr:colOff>
      <xdr:row>58</xdr:row>
      <xdr:rowOff>144171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8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135298</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79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44447</xdr:rowOff>
    </xdr:from>
    <xdr:to>
      <xdr:col>85</xdr:col>
      <xdr:colOff>127000</xdr:colOff>
      <xdr:row>79</xdr:row>
      <xdr:rowOff>44448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88997"/>
          <a:ext cx="8382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38604</xdr:rowOff>
    </xdr:from>
    <xdr:to>
      <xdr:col>81</xdr:col>
      <xdr:colOff>50800</xdr:colOff>
      <xdr:row>79</xdr:row>
      <xdr:rowOff>44448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3154"/>
          <a:ext cx="889000" cy="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38604</xdr:rowOff>
    </xdr:from>
    <xdr:to>
      <xdr:col>76</xdr:col>
      <xdr:colOff>114300</xdr:colOff>
      <xdr:row>79</xdr:row>
      <xdr:rowOff>44448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83154"/>
          <a:ext cx="889000" cy="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41805</xdr:rowOff>
    </xdr:from>
    <xdr:to>
      <xdr:col>71</xdr:col>
      <xdr:colOff>177800</xdr:colOff>
      <xdr:row>79</xdr:row>
      <xdr:rowOff>44448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6355"/>
          <a:ext cx="889000" cy="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165097</xdr:rowOff>
    </xdr:from>
    <xdr:to>
      <xdr:col>85</xdr:col>
      <xdr:colOff>177800</xdr:colOff>
      <xdr:row>79</xdr:row>
      <xdr:rowOff>95247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165098</xdr:rowOff>
    </xdr:from>
    <xdr:to>
      <xdr:col>81</xdr:col>
      <xdr:colOff>101600</xdr:colOff>
      <xdr:row>79</xdr:row>
      <xdr:rowOff>95248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86375</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159254</xdr:rowOff>
    </xdr:from>
    <xdr:to>
      <xdr:col>76</xdr:col>
      <xdr:colOff>165100</xdr:colOff>
      <xdr:row>79</xdr:row>
      <xdr:rowOff>89404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80531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165098</xdr:rowOff>
    </xdr:from>
    <xdr:to>
      <xdr:col>72</xdr:col>
      <xdr:colOff>38100</xdr:colOff>
      <xdr:row>79</xdr:row>
      <xdr:rowOff>95248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86375</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162455</xdr:rowOff>
    </xdr:from>
    <xdr:to>
      <xdr:col>67</xdr:col>
      <xdr:colOff>101600</xdr:colOff>
      <xdr:row>79</xdr:row>
      <xdr:rowOff>92605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83732</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2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99999</xdr:rowOff>
    </xdr:from>
    <xdr:to>
      <xdr:col>85</xdr:col>
      <xdr:colOff>127000</xdr:colOff>
      <xdr:row>97</xdr:row>
      <xdr:rowOff>106821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730649"/>
          <a:ext cx="838200" cy="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99999</xdr:rowOff>
    </xdr:from>
    <xdr:to>
      <xdr:col>81</xdr:col>
      <xdr:colOff>50800</xdr:colOff>
      <xdr:row>97</xdr:row>
      <xdr:rowOff>105938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30649"/>
          <a:ext cx="889000" cy="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105938</xdr:rowOff>
    </xdr:from>
    <xdr:to>
      <xdr:col>76</xdr:col>
      <xdr:colOff>114300</xdr:colOff>
      <xdr:row>97</xdr:row>
      <xdr:rowOff>122185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36588"/>
          <a:ext cx="889000" cy="1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122185</xdr:rowOff>
    </xdr:from>
    <xdr:to>
      <xdr:col>71</xdr:col>
      <xdr:colOff>177800</xdr:colOff>
      <xdr:row>97</xdr:row>
      <xdr:rowOff>138269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52835"/>
          <a:ext cx="889000" cy="1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56021</xdr:rowOff>
    </xdr:from>
    <xdr:to>
      <xdr:col>85</xdr:col>
      <xdr:colOff>177800</xdr:colOff>
      <xdr:row>97</xdr:row>
      <xdr:rowOff>157621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8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34448</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6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49199</xdr:rowOff>
    </xdr:from>
    <xdr:to>
      <xdr:col>81</xdr:col>
      <xdr:colOff>101600</xdr:colOff>
      <xdr:row>97</xdr:row>
      <xdr:rowOff>150799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7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141926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772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55138</xdr:rowOff>
    </xdr:from>
    <xdr:to>
      <xdr:col>76</xdr:col>
      <xdr:colOff>165100</xdr:colOff>
      <xdr:row>97</xdr:row>
      <xdr:rowOff>156738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8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147865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778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71385</xdr:rowOff>
    </xdr:from>
    <xdr:to>
      <xdr:col>72</xdr:col>
      <xdr:colOff>38100</xdr:colOff>
      <xdr:row>98</xdr:row>
      <xdr:rowOff>1535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0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164112</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79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87469</xdr:rowOff>
    </xdr:from>
    <xdr:to>
      <xdr:col>67</xdr:col>
      <xdr:colOff>101600</xdr:colOff>
      <xdr:row>98</xdr:row>
      <xdr:rowOff>17619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1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8746</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81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415,851</a:t>
          </a:r>
          <a:r>
            <a:rPr kumimoji="1" lang="ja-JP" altLang="en-US" sz="1300">
              <a:latin typeface="ＭＳ Ｐゴシック" panose="020B0600070205080204" pitchFamily="50" charset="-128"/>
              <a:ea typeface="ＭＳ Ｐゴシック" panose="020B0600070205080204" pitchFamily="50" charset="-128"/>
            </a:rPr>
            <a:t>円となっており、昨年度より大幅に増加し、類似団体平均を上回っているが、防災備蓄倉庫への太陽光発電設備等設置工事費や道の駅物産館建替に伴う設計費などの増が要因となっている。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164,451</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べて高い水準で推移しているが、国保病院事業会計への赤字補填的な繰出金が多額になっていることが主な要因となっている。今後も入院患者の減少などによる繰出金の増加が予測されるが、病院機能の見直しや、経営改革に総合的に取り組み、一般会計の負担額を減らしていくよう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91,337</a:t>
          </a:r>
          <a:r>
            <a:rPr kumimoji="1" lang="ja-JP" altLang="en-US" sz="1300">
              <a:latin typeface="ＭＳ Ｐゴシック" panose="020B0600070205080204" pitchFamily="50" charset="-128"/>
              <a:ea typeface="ＭＳ Ｐゴシック" panose="020B0600070205080204" pitchFamily="50" charset="-128"/>
            </a:rPr>
            <a:t>円となっており、昨年度より</a:t>
          </a:r>
          <a:r>
            <a:rPr kumimoji="1" lang="en-US" altLang="ja-JP" sz="1300">
              <a:latin typeface="ＭＳ Ｐゴシック" panose="020B0600070205080204" pitchFamily="50" charset="-128"/>
              <a:ea typeface="ＭＳ Ｐゴシック" panose="020B0600070205080204" pitchFamily="50" charset="-128"/>
            </a:rPr>
            <a:t>42,706</a:t>
          </a:r>
          <a:r>
            <a:rPr kumimoji="1" lang="ja-JP" altLang="en-US" sz="1300">
              <a:latin typeface="ＭＳ Ｐゴシック" panose="020B0600070205080204" pitchFamily="50" charset="-128"/>
              <a:ea typeface="ＭＳ Ｐゴシック" panose="020B0600070205080204" pitchFamily="50" charset="-128"/>
            </a:rPr>
            <a:t>円増加しているが、うずら温泉改修事業費の増によるものである。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北海道厚沢部町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令和６年度は、物価高騰等による財政需要の増加により、実質単年度収支が赤字に転じているが、財政調整基金の取り崩しにより実質収支は黒字となっている。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今後も引き続き収入の確保及び事務の整理・合理化等により歳出の削減に努める。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北海道厚沢部町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で資金不足はなく、連結実質赤字比率の指標としては問題ない。ただし、国民健康保険病院事業会計及び農業集落排水事業会計については、一般会計から毎年多額の繰出を行っていることから。引き続き経営改善の検討が必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なお、簡易水道事業会計及び農業集落排水事業会計は、令和６年度から法適用化となったため、令和５年度以前の数値はその他会計に含まれている。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5514889</v>
      </c>
      <c r="BO4" s="358"/>
      <c r="BP4" s="358"/>
      <c r="BQ4" s="358"/>
      <c r="BR4" s="358"/>
      <c r="BS4" s="358"/>
      <c r="BT4" s="358"/>
      <c r="BU4" s="359"/>
      <c r="BV4" s="357">
        <v>4888158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2.7</v>
      </c>
      <c r="CU4" s="364"/>
      <c r="CV4" s="364"/>
      <c r="CW4" s="364"/>
      <c r="CX4" s="364"/>
      <c r="CY4" s="364"/>
      <c r="CZ4" s="364"/>
      <c r="DA4" s="365"/>
      <c r="DB4" s="363">
        <v>2.6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5428529</v>
      </c>
      <c r="BO5" s="395"/>
      <c r="BP5" s="395"/>
      <c r="BQ5" s="395"/>
      <c r="BR5" s="395"/>
      <c r="BS5" s="395"/>
      <c r="BT5" s="395"/>
      <c r="BU5" s="396"/>
      <c r="BV5" s="394">
        <v>4800102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78.7</v>
      </c>
      <c r="CU5" s="392"/>
      <c r="CV5" s="392"/>
      <c r="CW5" s="392"/>
      <c r="CX5" s="392"/>
      <c r="CY5" s="392"/>
      <c r="CZ5" s="392"/>
      <c r="DA5" s="393"/>
      <c r="DB5" s="391">
        <v>79.900000000000006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86360</v>
      </c>
      <c r="BO6" s="395"/>
      <c r="BP6" s="395"/>
      <c r="BQ6" s="395"/>
      <c r="BR6" s="395"/>
      <c r="BS6" s="395"/>
      <c r="BT6" s="395"/>
      <c r="BU6" s="396"/>
      <c r="BV6" s="394">
        <v>88056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78.8</v>
      </c>
      <c r="CU6" s="432"/>
      <c r="CV6" s="432"/>
      <c r="CW6" s="432"/>
      <c r="CX6" s="432"/>
      <c r="CY6" s="432"/>
      <c r="CZ6" s="432"/>
      <c r="DA6" s="433"/>
      <c r="DB6" s="431">
        <v>80.2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3134</v>
      </c>
      <c r="BO7" s="395"/>
      <c r="BP7" s="395"/>
      <c r="BQ7" s="395"/>
      <c r="BR7" s="395"/>
      <c r="BS7" s="395"/>
      <c r="BT7" s="395"/>
      <c r="BU7" s="396"/>
      <c r="BV7" s="394">
        <v>7334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3120887</v>
      </c>
      <c r="CU7" s="395"/>
      <c r="CV7" s="395"/>
      <c r="CW7" s="395"/>
      <c r="CX7" s="395"/>
      <c r="CY7" s="395"/>
      <c r="CZ7" s="395"/>
      <c r="DA7" s="396"/>
      <c r="DB7" s="394">
        <v>3083497</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83226</v>
      </c>
      <c r="BO8" s="395"/>
      <c r="BP8" s="395"/>
      <c r="BQ8" s="395"/>
      <c r="BR8" s="395"/>
      <c r="BS8" s="395"/>
      <c r="BT8" s="395"/>
      <c r="BU8" s="396"/>
      <c r="BV8" s="394">
        <v>80722</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0.16</v>
      </c>
      <c r="CU8" s="435"/>
      <c r="CV8" s="435"/>
      <c r="CW8" s="435"/>
      <c r="CX8" s="435"/>
      <c r="CY8" s="435"/>
      <c r="CZ8" s="435"/>
      <c r="DA8" s="436"/>
      <c r="DB8" s="434">
        <v>0.16</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3592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2504</v>
      </c>
      <c r="BO9" s="395"/>
      <c r="BP9" s="395"/>
      <c r="BQ9" s="395"/>
      <c r="BR9" s="395"/>
      <c r="BS9" s="395"/>
      <c r="BT9" s="395"/>
      <c r="BU9" s="396"/>
      <c r="BV9" s="394">
        <v>2701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11.6</v>
      </c>
      <c r="CU9" s="392"/>
      <c r="CV9" s="392"/>
      <c r="CW9" s="392"/>
      <c r="CX9" s="392"/>
      <c r="CY9" s="392"/>
      <c r="CZ9" s="392"/>
      <c r="DA9" s="393"/>
      <c r="DB9" s="391">
        <v>13.3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4049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305647</v>
      </c>
      <c r="BO10" s="395"/>
      <c r="BP10" s="395"/>
      <c r="BQ10" s="395"/>
      <c r="BR10" s="395"/>
      <c r="BS10" s="395"/>
      <c r="BT10" s="395"/>
      <c r="BU10" s="396"/>
      <c r="BV10" s="394">
        <v>259134</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3269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370000</v>
      </c>
      <c r="BO12" s="395"/>
      <c r="BP12" s="395"/>
      <c r="BQ12" s="395"/>
      <c r="BR12" s="395"/>
      <c r="BS12" s="395"/>
      <c r="BT12" s="395"/>
      <c r="BU12" s="396"/>
      <c r="BV12" s="394">
        <v>140000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3228</v>
      </c>
      <c r="S13" s="479"/>
      <c r="T13" s="479"/>
      <c r="U13" s="479"/>
      <c r="V13" s="480"/>
      <c r="W13" s="410" t="s">
        <v>131</v>
      </c>
      <c r="X13" s="411"/>
      <c r="Y13" s="411"/>
      <c r="Z13" s="411"/>
      <c r="AA13" s="411"/>
      <c r="AB13" s="401"/>
      <c r="AC13" s="445">
        <v>611</v>
      </c>
      <c r="AD13" s="446"/>
      <c r="AE13" s="446"/>
      <c r="AF13" s="446"/>
      <c r="AG13" s="488"/>
      <c r="AH13" s="445">
        <v>677</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-61849</v>
      </c>
      <c r="BO13" s="395"/>
      <c r="BP13" s="395"/>
      <c r="BQ13" s="395"/>
      <c r="BR13" s="395"/>
      <c r="BS13" s="395"/>
      <c r="BT13" s="395"/>
      <c r="BU13" s="396"/>
      <c r="BV13" s="394">
        <v>121835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7.2</v>
      </c>
      <c r="CU13" s="392"/>
      <c r="CV13" s="392"/>
      <c r="CW13" s="392"/>
      <c r="CX13" s="392"/>
      <c r="CY13" s="392"/>
      <c r="CZ13" s="392"/>
      <c r="DA13" s="393"/>
      <c r="DB13" s="391">
        <v>7.1</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3405</v>
      </c>
      <c r="S14" s="479"/>
      <c r="T14" s="479"/>
      <c r="U14" s="479"/>
      <c r="V14" s="480"/>
      <c r="W14" s="384"/>
      <c r="X14" s="385"/>
      <c r="Y14" s="385"/>
      <c r="Z14" s="385"/>
      <c r="AA14" s="385"/>
      <c r="AB14" s="374"/>
      <c r="AC14" s="481">
        <v>32.299999999999997</v>
      </c>
      <c r="AD14" s="482"/>
      <c r="AE14" s="482"/>
      <c r="AF14" s="482"/>
      <c r="AG14" s="483"/>
      <c r="AH14" s="481">
        <v>33.4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3365</v>
      </c>
      <c r="S15" s="479"/>
      <c r="T15" s="479"/>
      <c r="U15" s="479"/>
      <c r="V15" s="480"/>
      <c r="W15" s="410" t="s">
        <v>137</v>
      </c>
      <c r="X15" s="411"/>
      <c r="Y15" s="411"/>
      <c r="Z15" s="411"/>
      <c r="AA15" s="411"/>
      <c r="AB15" s="401"/>
      <c r="AC15" s="445">
        <v>321</v>
      </c>
      <c r="AD15" s="446"/>
      <c r="AE15" s="446"/>
      <c r="AF15" s="446"/>
      <c r="AG15" s="488"/>
      <c r="AH15" s="445">
        <v>300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487987</v>
      </c>
      <c r="BO15" s="358"/>
      <c r="BP15" s="358"/>
      <c r="BQ15" s="358"/>
      <c r="BR15" s="358"/>
      <c r="BS15" s="358"/>
      <c r="BT15" s="358"/>
      <c r="BU15" s="359"/>
      <c r="BV15" s="357">
        <v>486900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17</v>
      </c>
      <c r="AD16" s="482"/>
      <c r="AE16" s="482"/>
      <c r="AF16" s="482"/>
      <c r="AG16" s="483"/>
      <c r="AH16" s="481">
        <v>14.8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3006243</v>
      </c>
      <c r="BO16" s="395"/>
      <c r="BP16" s="395"/>
      <c r="BQ16" s="395"/>
      <c r="BR16" s="395"/>
      <c r="BS16" s="395"/>
      <c r="BT16" s="395"/>
      <c r="BU16" s="396"/>
      <c r="BV16" s="394">
        <v>2970219</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957</v>
      </c>
      <c r="AD17" s="446"/>
      <c r="AE17" s="446"/>
      <c r="AF17" s="446"/>
      <c r="AG17" s="488"/>
      <c r="AH17" s="445">
        <v>1048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597243</v>
      </c>
      <c r="BO17" s="395"/>
      <c r="BP17" s="395"/>
      <c r="BQ17" s="395"/>
      <c r="BR17" s="395"/>
      <c r="BS17" s="395"/>
      <c r="BT17" s="395"/>
      <c r="BU17" s="396"/>
      <c r="BV17" s="394">
        <v>598763</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460.58</v>
      </c>
      <c r="M18" s="518"/>
      <c r="N18" s="518"/>
      <c r="O18" s="518"/>
      <c r="P18" s="518"/>
      <c r="Q18" s="518"/>
      <c r="R18" s="519"/>
      <c r="S18" s="519"/>
      <c r="T18" s="519"/>
      <c r="U18" s="519"/>
      <c r="V18" s="520"/>
      <c r="W18" s="412"/>
      <c r="X18" s="413"/>
      <c r="Y18" s="413"/>
      <c r="Z18" s="413"/>
      <c r="AA18" s="413"/>
      <c r="AB18" s="404"/>
      <c r="AC18" s="521">
        <v>50.7</v>
      </c>
      <c r="AD18" s="522"/>
      <c r="AE18" s="522"/>
      <c r="AF18" s="522"/>
      <c r="AG18" s="523"/>
      <c r="AH18" s="521">
        <v>51.8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2468987</v>
      </c>
      <c r="BO18" s="395"/>
      <c r="BP18" s="395"/>
      <c r="BQ18" s="395"/>
      <c r="BR18" s="395"/>
      <c r="BS18" s="395"/>
      <c r="BT18" s="395"/>
      <c r="BU18" s="396"/>
      <c r="BV18" s="394">
        <v>2465175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4138953</v>
      </c>
      <c r="BO19" s="395"/>
      <c r="BP19" s="395"/>
      <c r="BQ19" s="395"/>
      <c r="BR19" s="395"/>
      <c r="BS19" s="395"/>
      <c r="BT19" s="395"/>
      <c r="BU19" s="396"/>
      <c r="BV19" s="394">
        <v>3854120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1654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2785046</v>
      </c>
      <c r="BO22" s="358"/>
      <c r="BP22" s="358"/>
      <c r="BQ22" s="358"/>
      <c r="BR22" s="358"/>
      <c r="BS22" s="358"/>
      <c r="BT22" s="358"/>
      <c r="BU22" s="359"/>
      <c r="BV22" s="357">
        <v>3038716</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2604186</v>
      </c>
      <c r="BO23" s="395"/>
      <c r="BP23" s="395"/>
      <c r="BQ23" s="395"/>
      <c r="BR23" s="395"/>
      <c r="BS23" s="395"/>
      <c r="BT23" s="395"/>
      <c r="BU23" s="396"/>
      <c r="BV23" s="394">
        <v>2804986</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7600</v>
      </c>
      <c r="R24" s="446"/>
      <c r="S24" s="446"/>
      <c r="T24" s="446"/>
      <c r="U24" s="446"/>
      <c r="V24" s="488"/>
      <c r="W24" s="540"/>
      <c r="X24" s="541"/>
      <c r="Y24" s="542"/>
      <c r="Z24" s="444" t="s">
        <v>162</v>
      </c>
      <c r="AA24" s="424"/>
      <c r="AB24" s="424"/>
      <c r="AC24" s="424"/>
      <c r="AD24" s="424"/>
      <c r="AE24" s="424"/>
      <c r="AF24" s="424"/>
      <c r="AG24" s="425"/>
      <c r="AH24" s="445">
        <v>67</v>
      </c>
      <c r="AI24" s="446"/>
      <c r="AJ24" s="446"/>
      <c r="AK24" s="446"/>
      <c r="AL24" s="488"/>
      <c r="AM24" s="445">
        <v>197650</v>
      </c>
      <c r="AN24" s="446"/>
      <c r="AO24" s="446"/>
      <c r="AP24" s="446"/>
      <c r="AQ24" s="446"/>
      <c r="AR24" s="488"/>
      <c r="AS24" s="445">
        <v>2950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2172441</v>
      </c>
      <c r="BO24" s="395"/>
      <c r="BP24" s="395"/>
      <c r="BQ24" s="395"/>
      <c r="BR24" s="395"/>
      <c r="BS24" s="395"/>
      <c r="BT24" s="395"/>
      <c r="BU24" s="396"/>
      <c r="BV24" s="394">
        <v>2280912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6170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477704</v>
      </c>
      <c r="BO25" s="358"/>
      <c r="BP25" s="358"/>
      <c r="BQ25" s="358"/>
      <c r="BR25" s="358"/>
      <c r="BS25" s="358"/>
      <c r="BT25" s="358"/>
      <c r="BU25" s="359"/>
      <c r="BV25" s="357">
        <v>509821</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5700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2280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1940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776339</v>
      </c>
      <c r="BO28" s="358"/>
      <c r="BP28" s="358"/>
      <c r="BQ28" s="358"/>
      <c r="BR28" s="358"/>
      <c r="BS28" s="358"/>
      <c r="BT28" s="358"/>
      <c r="BU28" s="359"/>
      <c r="BV28" s="357">
        <v>840692</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8</v>
      </c>
      <c r="M29" s="446"/>
      <c r="N29" s="446"/>
      <c r="O29" s="446"/>
      <c r="P29" s="488"/>
      <c r="Q29" s="445">
        <v>1710</v>
      </c>
      <c r="R29" s="446"/>
      <c r="S29" s="446"/>
      <c r="T29" s="446"/>
      <c r="U29" s="446"/>
      <c r="V29" s="488"/>
      <c r="W29" s="543"/>
      <c r="X29" s="544"/>
      <c r="Y29" s="545"/>
      <c r="Z29" s="444" t="s">
        <v>178</v>
      </c>
      <c r="AA29" s="424"/>
      <c r="AB29" s="424"/>
      <c r="AC29" s="424"/>
      <c r="AD29" s="424"/>
      <c r="AE29" s="424"/>
      <c r="AF29" s="424"/>
      <c r="AG29" s="425"/>
      <c r="AH29" s="445">
        <v>67</v>
      </c>
      <c r="AI29" s="446"/>
      <c r="AJ29" s="446"/>
      <c r="AK29" s="446"/>
      <c r="AL29" s="488"/>
      <c r="AM29" s="445">
        <v>197650</v>
      </c>
      <c r="AN29" s="446"/>
      <c r="AO29" s="446"/>
      <c r="AP29" s="446"/>
      <c r="AQ29" s="446"/>
      <c r="AR29" s="488"/>
      <c r="AS29" s="445">
        <v>2950</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814525</v>
      </c>
      <c r="BO29" s="395"/>
      <c r="BP29" s="395"/>
      <c r="BQ29" s="395"/>
      <c r="BR29" s="395"/>
      <c r="BS29" s="395"/>
      <c r="BT29" s="395"/>
      <c r="BU29" s="396"/>
      <c r="BV29" s="394">
        <v>868552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93.7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4067638</v>
      </c>
      <c r="BO30" s="514"/>
      <c r="BP30" s="514"/>
      <c r="BQ30" s="514"/>
      <c r="BR30" s="514"/>
      <c r="BS30" s="514"/>
      <c r="BT30" s="514"/>
      <c r="BU30" s="515"/>
      <c r="BV30" s="513">
        <v>4255855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南部檜山衛生処理組合</v>
      </c>
      <c r="BZ34" s="585"/>
      <c r="CA34" s="585"/>
      <c r="CB34" s="585"/>
      <c r="CC34" s="585"/>
      <c r="CD34" s="585"/>
      <c r="CE34" s="585"/>
      <c r="CF34" s="585"/>
      <c r="CG34" s="585"/>
      <c r="CH34" s="585"/>
      <c r="CI34" s="585"/>
      <c r="CJ34" s="585"/>
      <c r="CK34" s="585"/>
      <c r="CL34" s="585"/>
      <c r="CM34" s="585"/>
      <c r="CN34" s="163"/>
      <c r="CO34" s="584">
        <f>IF(CQ34="","",MAX(C34:D43,U34:V43,AM34:AN43,BE34:BF43,BW34:BX43)+1)</f>
        <v>12</v>
      </c>
      <c r="CP34" s="584"/>
      <c r="CQ34" s="585" t="str">
        <f>IF('各会計、関係団体の財政状況及び健全化判断比率'!BS7="","",'各会計、関係団体の財政状況及び健全化判断比率'!BS7)</f>
        <v>厚沢部町農業振興公社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農業集落排水事業会計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檜山広域行政組合</v>
      </c>
      <c r="BZ35" s="585"/>
      <c r="CA35" s="585"/>
      <c r="CB35" s="585"/>
      <c r="CC35" s="585"/>
      <c r="CD35" s="585"/>
      <c r="CE35" s="585"/>
      <c r="CF35" s="585"/>
      <c r="CG35" s="585"/>
      <c r="CH35" s="585"/>
      <c r="CI35" s="585"/>
      <c r="CJ35" s="585"/>
      <c r="CK35" s="585"/>
      <c r="CL35" s="585"/>
      <c r="CM35" s="585"/>
      <c r="CN35" s="163"/>
      <c r="CO35" s="584">
        <f t="shared" ref="CO35:CO43" si="3">IF(CQ35="","",CO34+1)</f>
        <v>13</v>
      </c>
      <c r="CP35" s="584"/>
      <c r="CQ35" s="585" t="str">
        <f>IF('各会計、関係団体の財政状況及び健全化判断比率'!BS8="","",'各会計、関係団体の財政状況及び健全化判断比率'!BS8)</f>
        <v>素敵な過疎づくり</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介護保険事業特別会計（保険事業勘定）</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IF('各会計、関係団体の財政状況及び健全化判断比率'!B34="","",'各会計、関係団体の財政状況及び健全化判断比率'!B34)</f>
        <v>国民健康保険病院事業会計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渡島・檜山衛生処理組合</v>
      </c>
      <c r="BZ36" s="585"/>
      <c r="CA36" s="585"/>
      <c r="CB36" s="585"/>
      <c r="CC36" s="585"/>
      <c r="CD36" s="585"/>
      <c r="CE36" s="585"/>
      <c r="CF36" s="585"/>
      <c r="CG36" s="585"/>
      <c r="CH36" s="585"/>
      <c r="CI36" s="585"/>
      <c r="CJ36" s="585"/>
      <c r="CK36" s="585"/>
      <c r="CL36" s="585"/>
      <c r="CM36" s="585"/>
      <c r="CN36" s="163"/>
      <c r="CO36" s="584">
        <f t="shared" si="3"/>
        <v>14</v>
      </c>
      <c r="CP36" s="584"/>
      <c r="CQ36" s="585" t="str">
        <f>IF('各会計、関係団体の財政状況及び健全化判断比率'!BS9="","",'各会計、関係団体の財政状況及び健全化判断比率'!BS9)</f>
        <v>ハチャム</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介護保険事業特別会計（サービス事業勘定）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DFRI5mMOp0qjaU13cgDueI28ZO4wMYvTPpOazvpefSapljaL/S7W4UAo1+ASYSWNmbciGx+5pWe2/9NspXNJAQ==" saltValue="xWdn2n0ykjcmeb0i3gHP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535</v>
      </c>
      <c r="D34" s="1136"/>
      <c r="E34" s="1137"/>
      <c r="F34" s="32">
        <v>5.95</v>
      </c>
      <c r="G34" s="33">
        <v>5.6</v>
      </c>
      <c r="H34" s="33">
        <v>4.37</v>
      </c>
      <c r="I34" s="33">
        <v>6.14</v>
      </c>
      <c r="J34" s="34">
        <v>6.07</v>
      </c>
      <c r="K34" s="22"/>
      <c r="L34" s="22"/>
      <c r="M34" s="22"/>
      <c r="N34" s="22"/>
      <c r="O34" s="22"/>
      <c r="P34" s="22"/>
    </row>
    <row r="35" spans="1:16" ht="39" customHeight="1" x14ac:dyDescent="0.15">
      <c r="A35" s="22"/>
      <c r="B35" s="35"/>
      <c r="C35" s="1132" t="s">
        <v>536</v>
      </c>
      <c r="D35" s="1132"/>
      <c r="E35" s="1133"/>
      <c r="F35" s="36" t="s">
        <v>489</v>
      </c>
      <c r="G35" s="37" t="s">
        <v>489</v>
      </c>
      <c r="H35" s="37" t="s">
        <v>489</v>
      </c>
      <c r="I35" s="37" t="s">
        <v>489</v>
      </c>
      <c r="J35" s="38">
        <v>3.2</v>
      </c>
      <c r="K35" s="22"/>
      <c r="L35" s="22"/>
      <c r="M35" s="22"/>
      <c r="N35" s="22"/>
      <c r="O35" s="22"/>
      <c r="P35" s="22"/>
    </row>
    <row r="36" spans="1:16" ht="39" customHeight="1" x14ac:dyDescent="0.15">
      <c r="A36" s="22"/>
      <c r="B36" s="35"/>
      <c r="C36" s="1132" t="s">
        <v>537</v>
      </c>
      <c r="D36" s="1132"/>
      <c r="E36" s="1133"/>
      <c r="F36" s="36">
        <v>2.66</v>
      </c>
      <c r="G36" s="37">
        <v>2.52</v>
      </c>
      <c r="H36" s="37">
        <v>2.5299999999999998</v>
      </c>
      <c r="I36" s="37">
        <v>2.61</v>
      </c>
      <c r="J36" s="38">
        <v>2.66</v>
      </c>
      <c r="K36" s="22"/>
      <c r="L36" s="22"/>
      <c r="M36" s="22"/>
      <c r="N36" s="22"/>
      <c r="O36" s="22"/>
      <c r="P36" s="22"/>
    </row>
    <row r="37" spans="1:16" ht="39" customHeight="1" x14ac:dyDescent="0.15">
      <c r="A37" s="22"/>
      <c r="B37" s="35"/>
      <c r="C37" s="1132" t="s">
        <v>538</v>
      </c>
      <c r="D37" s="1132"/>
      <c r="E37" s="1133"/>
      <c r="F37" s="36" t="s">
        <v>489</v>
      </c>
      <c r="G37" s="37" t="s">
        <v>489</v>
      </c>
      <c r="H37" s="37" t="s">
        <v>489</v>
      </c>
      <c r="I37" s="37" t="s">
        <v>489</v>
      </c>
      <c r="J37" s="38">
        <v>2.0299999999999998</v>
      </c>
      <c r="K37" s="22"/>
      <c r="L37" s="22"/>
      <c r="M37" s="22"/>
      <c r="N37" s="22"/>
      <c r="O37" s="22"/>
      <c r="P37" s="22"/>
    </row>
    <row r="38" spans="1:16" ht="39" customHeight="1" x14ac:dyDescent="0.15">
      <c r="A38" s="22"/>
      <c r="B38" s="35"/>
      <c r="C38" s="1132" t="s">
        <v>539</v>
      </c>
      <c r="D38" s="1132"/>
      <c r="E38" s="1133"/>
      <c r="F38" s="36">
        <v>0.15</v>
      </c>
      <c r="G38" s="37">
        <v>0.12</v>
      </c>
      <c r="H38" s="37">
        <v>0.61</v>
      </c>
      <c r="I38" s="37">
        <v>0.61</v>
      </c>
      <c r="J38" s="38">
        <v>0.25</v>
      </c>
      <c r="K38" s="22"/>
      <c r="L38" s="22"/>
      <c r="M38" s="22"/>
      <c r="N38" s="22"/>
      <c r="O38" s="22"/>
      <c r="P38" s="22"/>
    </row>
    <row r="39" spans="1:16" ht="39" customHeight="1" x14ac:dyDescent="0.15">
      <c r="A39" s="22"/>
      <c r="B39" s="35"/>
      <c r="C39" s="1132" t="s">
        <v>540</v>
      </c>
      <c r="D39" s="1132"/>
      <c r="E39" s="1133"/>
      <c r="F39" s="36">
        <v>0.23</v>
      </c>
      <c r="G39" s="37">
        <v>0.56000000000000005</v>
      </c>
      <c r="H39" s="37">
        <v>0.62</v>
      </c>
      <c r="I39" s="37">
        <v>0.75</v>
      </c>
      <c r="J39" s="38">
        <v>0.25</v>
      </c>
      <c r="K39" s="22"/>
      <c r="L39" s="22"/>
      <c r="M39" s="22"/>
      <c r="N39" s="22"/>
      <c r="O39" s="22"/>
      <c r="P39" s="22"/>
    </row>
    <row r="40" spans="1:16" ht="39" customHeight="1" x14ac:dyDescent="0.15">
      <c r="A40" s="22"/>
      <c r="B40" s="35"/>
      <c r="C40" s="1132" t="s">
        <v>541</v>
      </c>
      <c r="D40" s="1132"/>
      <c r="E40" s="1133"/>
      <c r="F40" s="36">
        <v>0</v>
      </c>
      <c r="G40" s="37">
        <v>0</v>
      </c>
      <c r="H40" s="37">
        <v>0</v>
      </c>
      <c r="I40" s="37">
        <v>0</v>
      </c>
      <c r="J40" s="38">
        <v>0</v>
      </c>
      <c r="K40" s="22"/>
      <c r="L40" s="22"/>
      <c r="M40" s="22"/>
      <c r="N40" s="22"/>
      <c r="O40" s="22"/>
      <c r="P40" s="22"/>
    </row>
    <row r="41" spans="1:16" ht="39" customHeight="1" x14ac:dyDescent="0.15">
      <c r="A41" s="22"/>
      <c r="B41" s="35"/>
      <c r="C41" s="1132" t="s">
        <v>542</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544</v>
      </c>
      <c r="D43" s="1134"/>
      <c r="E43" s="1135"/>
      <c r="F43" s="41">
        <v>0.12</v>
      </c>
      <c r="G43" s="42">
        <v>0.1</v>
      </c>
      <c r="H43" s="42">
        <v>0.18</v>
      </c>
      <c r="I43" s="42">
        <v>7.22</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v2zaP1bTg2jGmfDEKbtYjgOop3MMaYr0PR56FWQkxzquXVl1xBwveaRPL8CIf/xZdG4v4SMitpY6NnxehHWzw==" saltValue="boVAyFosXOpLB1LKLrAC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484</v>
      </c>
      <c r="L45" s="58">
        <v>501</v>
      </c>
      <c r="M45" s="58">
        <v>517</v>
      </c>
      <c r="N45" s="58">
        <v>514</v>
      </c>
      <c r="O45" s="59">
        <v>481</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45</v>
      </c>
      <c r="L48" s="62">
        <v>61</v>
      </c>
      <c r="M48" s="62">
        <v>70</v>
      </c>
      <c r="N48" s="62">
        <v>73</v>
      </c>
      <c r="O48" s="63">
        <v>88</v>
      </c>
      <c r="P48" s="46"/>
      <c r="Q48" s="46"/>
      <c r="R48" s="46"/>
      <c r="S48" s="46"/>
      <c r="T48" s="46"/>
      <c r="U48" s="46"/>
    </row>
    <row r="49" spans="1:21" ht="30.75" customHeight="1" x14ac:dyDescent="0.15">
      <c r="A49" s="46"/>
      <c r="B49" s="1140"/>
      <c r="C49" s="1141"/>
      <c r="D49" s="60"/>
      <c r="E49" s="1146" t="s">
        <v>14</v>
      </c>
      <c r="F49" s="1146"/>
      <c r="G49" s="1146"/>
      <c r="H49" s="1146"/>
      <c r="I49" s="1146"/>
      <c r="J49" s="1147"/>
      <c r="K49" s="61">
        <v>2</v>
      </c>
      <c r="L49" s="62">
        <v>2</v>
      </c>
      <c r="M49" s="62">
        <v>1</v>
      </c>
      <c r="N49" s="62">
        <v>1</v>
      </c>
      <c r="O49" s="63">
        <v>1</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v>0</v>
      </c>
      <c r="M50" s="62">
        <v>0</v>
      </c>
      <c r="N50" s="62">
        <v>8</v>
      </c>
      <c r="O50" s="63">
        <v>8</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388</v>
      </c>
      <c r="L52" s="62">
        <v>389</v>
      </c>
      <c r="M52" s="62">
        <v>382</v>
      </c>
      <c r="N52" s="62">
        <v>396</v>
      </c>
      <c r="O52" s="63">
        <v>394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143</v>
      </c>
      <c r="L53" s="67">
        <v>175</v>
      </c>
      <c r="M53" s="67">
        <v>206</v>
      </c>
      <c r="N53" s="67">
        <v>200</v>
      </c>
      <c r="O53" s="68">
        <v>184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OWUx3jkbpNJ1dlcYQz49yl24A79LQyeZ4wY3gSXvg11RM3+Uu6qMiwiBW+pGE5POpT0/My/HONcsSE+iJUBQw==" saltValue="5tEi3V0KelkGazGl/nzML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3468</v>
      </c>
      <c r="J41" s="331">
        <v>3489</v>
      </c>
      <c r="K41" s="331">
        <v>3378</v>
      </c>
      <c r="L41" s="331">
        <v>3039</v>
      </c>
      <c r="M41" s="332">
        <v>2785</v>
      </c>
    </row>
    <row r="42" spans="2:13" ht="27.75" customHeight="1" x14ac:dyDescent="0.15">
      <c r="B42" s="1171"/>
      <c r="C42" s="1172"/>
      <c r="D42" s="104"/>
      <c r="E42" s="1177" t="s">
        <v>32</v>
      </c>
      <c r="F42" s="1177"/>
      <c r="G42" s="1177"/>
      <c r="H42" s="1178"/>
      <c r="I42" s="333" t="s">
        <v>489</v>
      </c>
      <c r="J42" s="334">
        <v>49</v>
      </c>
      <c r="K42" s="334">
        <v>42</v>
      </c>
      <c r="L42" s="334">
        <v>34</v>
      </c>
      <c r="M42" s="335">
        <v>27</v>
      </c>
    </row>
    <row r="43" spans="2:13" ht="27.75" customHeight="1" x14ac:dyDescent="0.15">
      <c r="B43" s="1171"/>
      <c r="C43" s="1172"/>
      <c r="D43" s="104"/>
      <c r="E43" s="1177" t="s">
        <v>33</v>
      </c>
      <c r="F43" s="1177"/>
      <c r="G43" s="1177"/>
      <c r="H43" s="1178"/>
      <c r="I43" s="333">
        <v>438</v>
      </c>
      <c r="J43" s="334">
        <v>431</v>
      </c>
      <c r="K43" s="334">
        <v>432</v>
      </c>
      <c r="L43" s="334">
        <v>459</v>
      </c>
      <c r="M43" s="335">
        <v>520</v>
      </c>
    </row>
    <row r="44" spans="2:13" ht="27.75" customHeight="1" x14ac:dyDescent="0.15">
      <c r="B44" s="1171"/>
      <c r="C44" s="1172"/>
      <c r="D44" s="104"/>
      <c r="E44" s="1177" t="s">
        <v>34</v>
      </c>
      <c r="F44" s="1177"/>
      <c r="G44" s="1177"/>
      <c r="H44" s="1178"/>
      <c r="I44" s="333">
        <v>3</v>
      </c>
      <c r="J44" s="334">
        <v>2</v>
      </c>
      <c r="K44" s="334">
        <v>1</v>
      </c>
      <c r="L44" s="334">
        <v>1</v>
      </c>
      <c r="M44" s="335">
        <v>0</v>
      </c>
    </row>
    <row r="45" spans="2:13" ht="27.75" customHeight="1" x14ac:dyDescent="0.15">
      <c r="B45" s="1171"/>
      <c r="C45" s="1172"/>
      <c r="D45" s="104"/>
      <c r="E45" s="1177" t="s">
        <v>35</v>
      </c>
      <c r="F45" s="1177"/>
      <c r="G45" s="1177"/>
      <c r="H45" s="1178"/>
      <c r="I45" s="333">
        <v>509</v>
      </c>
      <c r="J45" s="334">
        <v>477</v>
      </c>
      <c r="K45" s="334">
        <v>609</v>
      </c>
      <c r="L45" s="334">
        <v>623</v>
      </c>
      <c r="M45" s="335">
        <v>693</v>
      </c>
    </row>
    <row r="46" spans="2:13" ht="27.75" customHeight="1" x14ac:dyDescent="0.15">
      <c r="B46" s="1171"/>
      <c r="C46" s="1172"/>
      <c r="D46" s="105"/>
      <c r="E46" s="1177" t="s">
        <v>36</v>
      </c>
      <c r="F46" s="1177"/>
      <c r="G46" s="1177"/>
      <c r="H46" s="1178"/>
      <c r="I46" s="333" t="s">
        <v>489</v>
      </c>
      <c r="J46" s="334" t="s">
        <v>489</v>
      </c>
      <c r="K46" s="334" t="s">
        <v>489</v>
      </c>
      <c r="L46" s="334" t="s">
        <v>489</v>
      </c>
      <c r="M46" s="335" t="s">
        <v>489</v>
      </c>
    </row>
    <row r="47" spans="2:13" ht="27.75" customHeight="1" x14ac:dyDescent="0.15">
      <c r="B47" s="1171"/>
      <c r="C47" s="1172"/>
      <c r="D47" s="106"/>
      <c r="E47" s="1179" t="s">
        <v>37</v>
      </c>
      <c r="F47" s="1180"/>
      <c r="G47" s="1180"/>
      <c r="H47" s="1181"/>
      <c r="I47" s="333" t="s">
        <v>489</v>
      </c>
      <c r="J47" s="334" t="s">
        <v>489</v>
      </c>
      <c r="K47" s="334" t="s">
        <v>489</v>
      </c>
      <c r="L47" s="334" t="s">
        <v>489</v>
      </c>
      <c r="M47" s="335" t="s">
        <v>489</v>
      </c>
    </row>
    <row r="48" spans="2:13" ht="27.75" customHeight="1" x14ac:dyDescent="0.15">
      <c r="B48" s="1171"/>
      <c r="C48" s="1172"/>
      <c r="D48" s="104"/>
      <c r="E48" s="1177" t="s">
        <v>38</v>
      </c>
      <c r="F48" s="1177"/>
      <c r="G48" s="1177"/>
      <c r="H48" s="1178"/>
      <c r="I48" s="333" t="s">
        <v>489</v>
      </c>
      <c r="J48" s="334" t="s">
        <v>489</v>
      </c>
      <c r="K48" s="334" t="s">
        <v>489</v>
      </c>
      <c r="L48" s="334" t="s">
        <v>489</v>
      </c>
      <c r="M48" s="335" t="s">
        <v>489</v>
      </c>
    </row>
    <row r="49" spans="2:13" ht="27.75" customHeight="1" x14ac:dyDescent="0.15">
      <c r="B49" s="1173"/>
      <c r="C49" s="1174"/>
      <c r="D49" s="104"/>
      <c r="E49" s="1177" t="s">
        <v>39</v>
      </c>
      <c r="F49" s="1177"/>
      <c r="G49" s="1177"/>
      <c r="H49" s="1178"/>
      <c r="I49" s="333" t="s">
        <v>489</v>
      </c>
      <c r="J49" s="334" t="s">
        <v>489</v>
      </c>
      <c r="K49" s="334" t="s">
        <v>489</v>
      </c>
      <c r="L49" s="334" t="s">
        <v>489</v>
      </c>
      <c r="M49" s="335" t="s">
        <v>489</v>
      </c>
    </row>
    <row r="50" spans="2:13" ht="27.75" customHeight="1" x14ac:dyDescent="0.15">
      <c r="B50" s="1182" t="s">
        <v>40</v>
      </c>
      <c r="C50" s="1183"/>
      <c r="D50" s="107"/>
      <c r="E50" s="1177" t="s">
        <v>41</v>
      </c>
      <c r="F50" s="1177"/>
      <c r="G50" s="1177"/>
      <c r="H50" s="1178"/>
      <c r="I50" s="333">
        <v>5559</v>
      </c>
      <c r="J50" s="334">
        <v>5938</v>
      </c>
      <c r="K50" s="334">
        <v>5916</v>
      </c>
      <c r="L50" s="334">
        <v>6034</v>
      </c>
      <c r="M50" s="335">
        <v>5745</v>
      </c>
    </row>
    <row r="51" spans="2:13" ht="27.75" customHeight="1" x14ac:dyDescent="0.15">
      <c r="B51" s="1171"/>
      <c r="C51" s="1172"/>
      <c r="D51" s="104"/>
      <c r="E51" s="1177" t="s">
        <v>42</v>
      </c>
      <c r="F51" s="1177"/>
      <c r="G51" s="1177"/>
      <c r="H51" s="1178"/>
      <c r="I51" s="333" t="s">
        <v>489</v>
      </c>
      <c r="J51" s="334" t="s">
        <v>489</v>
      </c>
      <c r="K51" s="334" t="s">
        <v>489</v>
      </c>
      <c r="L51" s="334" t="s">
        <v>489</v>
      </c>
      <c r="M51" s="335" t="s">
        <v>489</v>
      </c>
    </row>
    <row r="52" spans="2:13" ht="27.75" customHeight="1" x14ac:dyDescent="0.15">
      <c r="B52" s="1173"/>
      <c r="C52" s="1174"/>
      <c r="D52" s="104"/>
      <c r="E52" s="1177" t="s">
        <v>43</v>
      </c>
      <c r="F52" s="1177"/>
      <c r="G52" s="1177"/>
      <c r="H52" s="1178"/>
      <c r="I52" s="333">
        <v>3567</v>
      </c>
      <c r="J52" s="334">
        <v>3554</v>
      </c>
      <c r="K52" s="334">
        <v>3459</v>
      </c>
      <c r="L52" s="334">
        <v>3193</v>
      </c>
      <c r="M52" s="335">
        <v>2985</v>
      </c>
    </row>
    <row r="53" spans="2:13" ht="27.75" customHeight="1" thickBot="1" x14ac:dyDescent="0.2">
      <c r="B53" s="1184" t="s">
        <v>19</v>
      </c>
      <c r="C53" s="1185"/>
      <c r="D53" s="108"/>
      <c r="E53" s="1186" t="s">
        <v>44</v>
      </c>
      <c r="F53" s="1186"/>
      <c r="G53" s="1186"/>
      <c r="H53" s="1187"/>
      <c r="I53" s="336">
        <v>-4708</v>
      </c>
      <c r="J53" s="337">
        <v>-5043</v>
      </c>
      <c r="K53" s="337">
        <v>-4912</v>
      </c>
      <c r="L53" s="337">
        <v>-5070</v>
      </c>
      <c r="M53" s="338">
        <v>-4705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z0x72O8Qmxxc5VkqI4W/SAq64DMvBPGJMOz/CLkp7kilH/HZCcsB4Msqu/F+onksbqxhjbX7jMv5viSF9LIOuQ==" saltValue="OAZ7USwjor+L326IfdLY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722</v>
      </c>
      <c r="G55" s="339">
        <v>841</v>
      </c>
      <c r="H55" s="340">
        <v>776</v>
      </c>
    </row>
    <row r="56" spans="2:8" ht="52.5" customHeight="1" x14ac:dyDescent="0.15">
      <c r="B56" s="120"/>
      <c r="C56" s="1198" t="s">
        <v>47</v>
      </c>
      <c r="D56" s="1198"/>
      <c r="E56" s="1199"/>
      <c r="F56" s="341">
        <v>922</v>
      </c>
      <c r="G56" s="341">
        <v>869</v>
      </c>
      <c r="H56" s="342">
        <v>815</v>
      </c>
    </row>
    <row r="57" spans="2:8" ht="53.25" customHeight="1" x14ac:dyDescent="0.15">
      <c r="B57" s="120"/>
      <c r="C57" s="1200" t="s">
        <v>48</v>
      </c>
      <c r="D57" s="1200"/>
      <c r="E57" s="1201"/>
      <c r="F57" s="343">
        <v>4227</v>
      </c>
      <c r="G57" s="343">
        <v>4256</v>
      </c>
      <c r="H57" s="344">
        <v>4068</v>
      </c>
    </row>
    <row r="58" spans="2:8" ht="45.75" customHeight="1" x14ac:dyDescent="0.15">
      <c r="B58" s="121"/>
      <c r="C58" s="1188" t="s">
        <v>557</v>
      </c>
      <c r="D58" s="1189"/>
      <c r="E58" s="1190"/>
      <c r="F58" s="345">
        <v>2523</v>
      </c>
      <c r="G58" s="345">
        <v>2550</v>
      </c>
      <c r="H58" s="346">
        <v>2350</v>
      </c>
    </row>
    <row r="59" spans="2:8" ht="45.75" customHeight="1" x14ac:dyDescent="0.15">
      <c r="B59" s="121"/>
      <c r="C59" s="1188" t="s">
        <v>558</v>
      </c>
      <c r="D59" s="1189"/>
      <c r="E59" s="1190"/>
      <c r="F59" s="345">
        <v>646</v>
      </c>
      <c r="G59" s="345">
        <v>631</v>
      </c>
      <c r="H59" s="346">
        <v>655</v>
      </c>
    </row>
    <row r="60" spans="2:8" ht="45.75" customHeight="1" x14ac:dyDescent="0.15">
      <c r="B60" s="121"/>
      <c r="C60" s="1188" t="s">
        <v>559</v>
      </c>
      <c r="D60" s="1189"/>
      <c r="E60" s="1190"/>
      <c r="F60" s="345">
        <v>500</v>
      </c>
      <c r="G60" s="345">
        <v>500</v>
      </c>
      <c r="H60" s="346">
        <v>486</v>
      </c>
    </row>
    <row r="61" spans="2:8" ht="45.75" customHeight="1" x14ac:dyDescent="0.15">
      <c r="B61" s="121"/>
      <c r="C61" s="1188" t="s">
        <v>560</v>
      </c>
      <c r="D61" s="1189"/>
      <c r="E61" s="1190"/>
      <c r="F61" s="345">
        <v>176</v>
      </c>
      <c r="G61" s="345">
        <v>176</v>
      </c>
      <c r="H61" s="346">
        <v>176</v>
      </c>
    </row>
    <row r="62" spans="2:8" ht="45.75" customHeight="1" thickBot="1" x14ac:dyDescent="0.2">
      <c r="B62" s="122"/>
      <c r="C62" s="1191" t="s">
        <v>561</v>
      </c>
      <c r="D62" s="1192"/>
      <c r="E62" s="1193"/>
      <c r="F62" s="347">
        <v>112</v>
      </c>
      <c r="G62" s="347">
        <v>125</v>
      </c>
      <c r="H62" s="348">
        <v>138</v>
      </c>
    </row>
    <row r="63" spans="2:8" ht="52.5" customHeight="1" thickBot="1" x14ac:dyDescent="0.2">
      <c r="B63" s="123"/>
      <c r="C63" s="1194" t="s">
        <v>49</v>
      </c>
      <c r="D63" s="1194"/>
      <c r="E63" s="1195"/>
      <c r="F63" s="349">
        <v>5871</v>
      </c>
      <c r="G63" s="349">
        <v>5965</v>
      </c>
      <c r="H63" s="350">
        <v>5659</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sheetData>
  <sheetProtection algorithmName="SHA-512" hashValue="+LDusHJHfo6ZOp6hKtA8VgK+P3KtKHhf1dLwDVhskM6ehR92VwGwJMJvROUFos9MwNykH31h+sk9SxqIdM3hRQ==" saltValue="OEEmKitRSeI3ziRX4RJq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173074</v>
      </c>
      <c r="E3" s="142"/>
      <c r="F3" s="143">
        <v>301035</v>
      </c>
      <c r="G3" s="144"/>
      <c r="H3" s="145"/>
    </row>
    <row r="4" spans="1:8" x14ac:dyDescent="0.15">
      <c r="A4" s="146"/>
      <c r="B4" s="147"/>
      <c r="C4" s="148"/>
      <c r="D4" s="149">
        <v>74906</v>
      </c>
      <c r="E4" s="150"/>
      <c r="F4" s="151">
        <v>154376</v>
      </c>
      <c r="G4" s="152"/>
      <c r="H4" s="153"/>
    </row>
    <row r="5" spans="1:8" x14ac:dyDescent="0.15">
      <c r="A5" s="134" t="s">
        <v>521</v>
      </c>
      <c r="B5" s="139"/>
      <c r="C5" s="140"/>
      <c r="D5" s="141">
        <v>191024</v>
      </c>
      <c r="E5" s="142"/>
      <c r="F5" s="143">
        <v>277467</v>
      </c>
      <c r="G5" s="144"/>
      <c r="H5" s="145"/>
    </row>
    <row r="6" spans="1:8" x14ac:dyDescent="0.15">
      <c r="A6" s="146"/>
      <c r="B6" s="147"/>
      <c r="C6" s="148"/>
      <c r="D6" s="149">
        <v>32661</v>
      </c>
      <c r="E6" s="150"/>
      <c r="F6" s="151">
        <v>128378</v>
      </c>
      <c r="G6" s="152"/>
      <c r="H6" s="153"/>
    </row>
    <row r="7" spans="1:8" x14ac:dyDescent="0.15">
      <c r="A7" s="134" t="s">
        <v>522</v>
      </c>
      <c r="B7" s="139"/>
      <c r="C7" s="140"/>
      <c r="D7" s="141">
        <v>183887</v>
      </c>
      <c r="E7" s="142"/>
      <c r="F7" s="143">
        <v>282256</v>
      </c>
      <c r="G7" s="144"/>
      <c r="H7" s="145"/>
    </row>
    <row r="8" spans="1:8" x14ac:dyDescent="0.15">
      <c r="A8" s="146"/>
      <c r="B8" s="147"/>
      <c r="C8" s="148"/>
      <c r="D8" s="149">
        <v>44670</v>
      </c>
      <c r="E8" s="150"/>
      <c r="F8" s="151">
        <v>145453</v>
      </c>
      <c r="G8" s="152"/>
      <c r="H8" s="153"/>
    </row>
    <row r="9" spans="1:8" x14ac:dyDescent="0.15">
      <c r="A9" s="134" t="s">
        <v>523</v>
      </c>
      <c r="B9" s="139"/>
      <c r="C9" s="140"/>
      <c r="D9" s="141">
        <v>117218</v>
      </c>
      <c r="E9" s="142"/>
      <c r="F9" s="143">
        <v>295341</v>
      </c>
      <c r="G9" s="144"/>
      <c r="H9" s="145"/>
    </row>
    <row r="10" spans="1:8" x14ac:dyDescent="0.15">
      <c r="A10" s="146"/>
      <c r="B10" s="147"/>
      <c r="C10" s="148"/>
      <c r="D10" s="149">
        <v>37233</v>
      </c>
      <c r="E10" s="150"/>
      <c r="F10" s="151">
        <v>137402</v>
      </c>
      <c r="G10" s="152"/>
      <c r="H10" s="153"/>
    </row>
    <row r="11" spans="1:8" x14ac:dyDescent="0.15">
      <c r="A11" s="134" t="s">
        <v>524</v>
      </c>
      <c r="B11" s="139"/>
      <c r="C11" s="140"/>
      <c r="D11" s="141">
        <v>238659</v>
      </c>
      <c r="E11" s="142"/>
      <c r="F11" s="143">
        <v>292845</v>
      </c>
      <c r="G11" s="144"/>
      <c r="H11" s="145"/>
    </row>
    <row r="12" spans="1:8" x14ac:dyDescent="0.15">
      <c r="A12" s="146"/>
      <c r="B12" s="147"/>
      <c r="C12" s="154"/>
      <c r="D12" s="149">
        <v>132054</v>
      </c>
      <c r="E12" s="150"/>
      <c r="F12" s="151">
        <v>143187</v>
      </c>
      <c r="G12" s="152"/>
      <c r="H12" s="153"/>
    </row>
    <row r="13" spans="1:8" x14ac:dyDescent="0.15">
      <c r="A13" s="134"/>
      <c r="B13" s="139"/>
      <c r="C13" s="140"/>
      <c r="D13" s="141">
        <v>180772</v>
      </c>
      <c r="E13" s="142"/>
      <c r="F13" s="143">
        <v>289789</v>
      </c>
      <c r="G13" s="155"/>
      <c r="H13" s="145"/>
    </row>
    <row r="14" spans="1:8" x14ac:dyDescent="0.15">
      <c r="A14" s="146"/>
      <c r="B14" s="147"/>
      <c r="C14" s="148"/>
      <c r="D14" s="149">
        <v>64305</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2.67</v>
      </c>
      <c r="C19" s="156">
        <f>ROUND(VALUE(SUBSTITUTE(実質収支比率等に係る経年分析!G$48,"▲","-")),2)</f>
        <v>2.5299999999999998</v>
      </c>
      <c r="D19" s="156">
        <f>ROUND(VALUE(SUBSTITUTE(実質収支比率等に係る経年分析!H$48,"▲","-")),2)</f>
        <v>2.54</v>
      </c>
      <c r="E19" s="156">
        <f>ROUND(VALUE(SUBSTITUTE(実質収支比率等に係る経年分析!I$48,"▲","-")),2)</f>
        <v>2.62</v>
      </c>
      <c r="F19" s="156">
        <f>ROUND(VALUE(SUBSTITUTE(実質収支比率等に係る経年分析!J$48,"▲","-")),2)</f>
        <v>2.67</v>
      </c>
    </row>
    <row r="20" spans="1:11" x14ac:dyDescent="0.15">
      <c r="A20" s="156" t="s">
        <v>53</v>
      </c>
      <c r="B20" s="156">
        <f>ROUND(VALUE(SUBSTITUTE(実質収支比率等に係る経年分析!F$47,"▲","-")),2)</f>
        <v>21.91</v>
      </c>
      <c r="C20" s="156">
        <f>ROUND(VALUE(SUBSTITUTE(実質収支比率等に係る経年分析!G$47,"▲","-")),2)</f>
        <v>18.79</v>
      </c>
      <c r="D20" s="156">
        <f>ROUND(VALUE(SUBSTITUTE(実質収支比率等に係る経年分析!H$47,"▲","-")),2)</f>
        <v>23.45</v>
      </c>
      <c r="E20" s="156">
        <f>ROUND(VALUE(SUBSTITUTE(実質収支比率等に係る経年分析!I$47,"▲","-")),2)</f>
        <v>27.26</v>
      </c>
      <c r="F20" s="156">
        <f>ROUND(VALUE(SUBSTITUTE(実質収支比率等に係る経年分析!J$47,"▲","-")),2)</f>
        <v>24.88</v>
      </c>
    </row>
    <row r="21" spans="1:11" x14ac:dyDescent="0.15">
      <c r="A21" s="156" t="s">
        <v>54</v>
      </c>
      <c r="B21" s="156">
        <f>IF(ISNUMBER(VALUE(SUBSTITUTE(実質収支比率等に係る経年分析!F$49,"▲","-"))),ROUND(VALUE(SUBSTITUTE(実質収支比率等に係る経年分析!F$49,"▲","-")),2),NA())</f>
        <v>-6.02</v>
      </c>
      <c r="C21" s="156">
        <f>IF(ISNUMBER(VALUE(SUBSTITUTE(実質収支比率等に係る経年分析!G$49,"▲","-"))),ROUND(VALUE(SUBSTITUTE(実質収支比率等に係る経年分析!G$49,"▲","-")),2),NA())</f>
        <v>-1.47</v>
      </c>
      <c r="D21" s="156">
        <f>IF(ISNUMBER(VALUE(SUBSTITUTE(実質収支比率等に係る経年分析!H$49,"▲","-"))),ROUND(VALUE(SUBSTITUTE(実質収支比率等に係る経年分析!H$49,"▲","-")),2),NA())</f>
        <v>4.29</v>
      </c>
      <c r="E21" s="156">
        <f>IF(ISNUMBER(VALUE(SUBSTITUTE(実質収支比率等に係る経年分析!I$49,"▲","-"))),ROUND(VALUE(SUBSTITUTE(実質収支比率等に係る経年分析!I$49,"▲","-")),2),NA())</f>
        <v>3.95</v>
      </c>
      <c r="F21" s="156">
        <f>IF(ISNUMBER(VALUE(SUBSTITUTE(実質収支比率等に係る経年分析!J$49,"▲","-"))),ROUND(VALUE(SUBSTITUTE(実質収支比率等に係る経年分析!J$49,"▲","-")),2),NA())</f>
        <v>-1.98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7.22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介護保険事業特別会計（サービス事業勘定）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介護保険事業特別会計（保険事業勘定）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0.56000000000000005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0.62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0.25</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0.25</v>
      </c>
    </row>
    <row r="33" spans="1:16" x14ac:dyDescent="0.15">
      <c r="A33" s="157" t="str">
        <f>IF(連結実質赤字比率に係る赤字・黒字の構成分析!C$37="",NA(),連結実質赤字比率に係る赤字・黒字の構成分析!C$37)</f>
        <v>簡易水道事業会計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2.0299999999999998</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2.66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2.52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2.5299999999999998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2.61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2.66</v>
      </c>
    </row>
    <row r="35" spans="1:16" x14ac:dyDescent="0.15">
      <c r="A35" s="157" t="str">
        <f>IF(連結実質赤字比率に係る赤字・黒字の構成分析!C$35="",NA(),連結実質赤字比率に係る赤字・黒字の構成分析!C$35)</f>
        <v>農業集落排水事業会計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3.2</v>
      </c>
    </row>
    <row r="36" spans="1:16" x14ac:dyDescent="0.15">
      <c r="A36" s="157" t="str">
        <f>IF(連結実質赤字比率に係る赤字・黒字の構成分析!C$34="",NA(),連結実質赤字比率に係る赤字・黒字の構成分析!C$34)</f>
        <v>国民健康保険病院事業会計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5.95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4.37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6.14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6.07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388</v>
      </c>
      <c r="E42" s="158"/>
      <c r="F42" s="158"/>
      <c r="G42" s="158">
        <f>'実質公債費比率（分子）の構造'!L$52</f>
        <v>389</v>
      </c>
      <c r="H42" s="158"/>
      <c r="I42" s="158"/>
      <c r="J42" s="158">
        <f>'実質公債費比率（分子）の構造'!M$52</f>
        <v>382</v>
      </c>
      <c r="K42" s="158"/>
      <c r="L42" s="158"/>
      <c r="M42" s="158">
        <f>'実質公債費比率（分子）の構造'!N$52</f>
        <v>396</v>
      </c>
      <c r="N42" s="158"/>
      <c r="O42" s="158"/>
      <c r="P42" s="158">
        <f>'実質公債費比率（分子）の構造'!O$52</f>
        <v>394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8</v>
      </c>
      <c r="L44" s="158"/>
      <c r="M44" s="158"/>
      <c r="N44" s="158">
        <f>'実質公債費比率（分子）の構造'!O$50</f>
        <v>8</v>
      </c>
      <c r="O44" s="158"/>
      <c r="P44" s="158"/>
    </row>
    <row r="45" spans="1:16" x14ac:dyDescent="0.15">
      <c r="A45" s="158" t="s">
        <v>63</v>
      </c>
      <c r="B45" s="158">
        <f>'実質公債費比率（分子）の構造'!K$49</f>
        <v>2</v>
      </c>
      <c r="C45" s="158"/>
      <c r="D45" s="158"/>
      <c r="E45" s="158">
        <f>'実質公債費比率（分子）の構造'!L$49</f>
        <v>2</v>
      </c>
      <c r="F45" s="158"/>
      <c r="G45" s="158"/>
      <c r="H45" s="158">
        <f>'実質公債費比率（分子）の構造'!M$49</f>
        <v>1</v>
      </c>
      <c r="I45" s="158"/>
      <c r="J45" s="158"/>
      <c r="K45" s="158">
        <f>'実質公債費比率（分子）の構造'!N$49</f>
        <v>1</v>
      </c>
      <c r="L45" s="158"/>
      <c r="M45" s="158"/>
      <c r="N45" s="158">
        <f>'実質公債費比率（分子）の構造'!O$49</f>
        <v>1</v>
      </c>
      <c r="O45" s="158"/>
      <c r="P45" s="158"/>
    </row>
    <row r="46" spans="1:16" x14ac:dyDescent="0.15">
      <c r="A46" s="158" t="s">
        <v>64</v>
      </c>
      <c r="B46" s="158">
        <f>'実質公債費比率（分子）の構造'!K$48</f>
        <v>45</v>
      </c>
      <c r="C46" s="158"/>
      <c r="D46" s="158"/>
      <c r="E46" s="158">
        <f>'実質公債費比率（分子）の構造'!L$48</f>
        <v>61</v>
      </c>
      <c r="F46" s="158"/>
      <c r="G46" s="158"/>
      <c r="H46" s="158">
        <f>'実質公債費比率（分子）の構造'!M$48</f>
        <v>70</v>
      </c>
      <c r="I46" s="158"/>
      <c r="J46" s="158"/>
      <c r="K46" s="158">
        <f>'実質公債費比率（分子）の構造'!N$48</f>
        <v>73</v>
      </c>
      <c r="L46" s="158"/>
      <c r="M46" s="158"/>
      <c r="N46" s="158">
        <f>'実質公債費比率（分子）の構造'!O$48</f>
        <v>88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484</v>
      </c>
      <c r="C49" s="158"/>
      <c r="D49" s="158"/>
      <c r="E49" s="158">
        <f>'実質公債費比率（分子）の構造'!L$45</f>
        <v>501</v>
      </c>
      <c r="F49" s="158"/>
      <c r="G49" s="158"/>
      <c r="H49" s="158">
        <f>'実質公債費比率（分子）の構造'!M$45</f>
        <v>517</v>
      </c>
      <c r="I49" s="158"/>
      <c r="J49" s="158"/>
      <c r="K49" s="158">
        <f>'実質公債費比率（分子）の構造'!N$45</f>
        <v>514</v>
      </c>
      <c r="L49" s="158"/>
      <c r="M49" s="158"/>
      <c r="N49" s="158">
        <f>'実質公債費比率（分子）の構造'!O$45</f>
        <v>481</v>
      </c>
      <c r="O49" s="158"/>
      <c r="P49" s="158"/>
    </row>
    <row r="50" spans="1:16" x14ac:dyDescent="0.15">
      <c r="A50" s="158" t="s">
        <v>67</v>
      </c>
      <c r="B50" s="158" t="e">
        <f>NA()</f>
        <v>#N/A</v>
      </c>
      <c r="C50" s="158">
        <f>IF(ISNUMBER('実質公債費比率（分子）の構造'!K$53),'実質公債費比率（分子）の構造'!K$53,NA())</f>
        <v>143</v>
      </c>
      <c r="D50" s="158" t="e">
        <f>NA()</f>
        <v>#N/A</v>
      </c>
      <c r="E50" s="158" t="e">
        <f>NA()</f>
        <v>#N/A</v>
      </c>
      <c r="F50" s="158">
        <f>IF(ISNUMBER('実質公債費比率（分子）の構造'!L$53),'実質公債費比率（分子）の構造'!L$53,NA())</f>
        <v>175</v>
      </c>
      <c r="G50" s="158" t="e">
        <f>NA()</f>
        <v>#N/A</v>
      </c>
      <c r="H50" s="158" t="e">
        <f>NA()</f>
        <v>#N/A</v>
      </c>
      <c r="I50" s="158">
        <f>IF(ISNUMBER('実質公債費比率（分子）の構造'!M$53),'実質公債費比率（分子）の構造'!M$53,NA())</f>
        <v>206</v>
      </c>
      <c r="J50" s="158" t="e">
        <f>NA()</f>
        <v>#N/A</v>
      </c>
      <c r="K50" s="158" t="e">
        <f>NA()</f>
        <v>#N/A</v>
      </c>
      <c r="L50" s="158">
        <f>IF(ISNUMBER('実質公債費比率（分子）の構造'!N$53),'実質公債費比率（分子）の構造'!N$53,NA())</f>
        <v>200</v>
      </c>
      <c r="M50" s="158" t="e">
        <f>NA()</f>
        <v>#N/A</v>
      </c>
      <c r="N50" s="158" t="e">
        <f>NA()</f>
        <v>#N/A</v>
      </c>
      <c r="O50" s="158">
        <f>IF(ISNUMBER('実質公債費比率（分子）の構造'!O$53),'実質公債費比率（分子）の構造'!O$53,NA())</f>
        <v>184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3567</v>
      </c>
      <c r="E56" s="157"/>
      <c r="F56" s="157"/>
      <c r="G56" s="157">
        <f>'将来負担比率（分子）の構造'!J$52</f>
        <v>3554</v>
      </c>
      <c r="H56" s="157"/>
      <c r="I56" s="157"/>
      <c r="J56" s="157">
        <f>'将来負担比率（分子）の構造'!K$52</f>
        <v>3459</v>
      </c>
      <c r="K56" s="157"/>
      <c r="L56" s="157"/>
      <c r="M56" s="157">
        <f>'将来負担比率（分子）の構造'!L$52</f>
        <v>3193</v>
      </c>
      <c r="N56" s="157"/>
      <c r="O56" s="157"/>
      <c r="P56" s="157">
        <f>'将来負担比率（分子）の構造'!M$52</f>
        <v>2985</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5559</v>
      </c>
      <c r="E58" s="157"/>
      <c r="F58" s="157"/>
      <c r="G58" s="157">
        <f>'将来負担比率（分子）の構造'!J$50</f>
        <v>5938</v>
      </c>
      <c r="H58" s="157"/>
      <c r="I58" s="157"/>
      <c r="J58" s="157">
        <f>'将来負担比率（分子）の構造'!K$50</f>
        <v>5916</v>
      </c>
      <c r="K58" s="157"/>
      <c r="L58" s="157"/>
      <c r="M58" s="157">
        <f>'将来負担比率（分子）の構造'!L$50</f>
        <v>6034</v>
      </c>
      <c r="N58" s="157"/>
      <c r="O58" s="157"/>
      <c r="P58" s="157">
        <f>'将来負担比率（分子）の構造'!M$50</f>
        <v>5745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509</v>
      </c>
      <c r="C62" s="157"/>
      <c r="D62" s="157"/>
      <c r="E62" s="157">
        <f>'将来負担比率（分子）の構造'!J$45</f>
        <v>477</v>
      </c>
      <c r="F62" s="157"/>
      <c r="G62" s="157"/>
      <c r="H62" s="157">
        <f>'将来負担比率（分子）の構造'!K$45</f>
        <v>609</v>
      </c>
      <c r="I62" s="157"/>
      <c r="J62" s="157"/>
      <c r="K62" s="157">
        <f>'将来負担比率（分子）の構造'!L$45</f>
        <v>623</v>
      </c>
      <c r="L62" s="157"/>
      <c r="M62" s="157"/>
      <c r="N62" s="157">
        <f>'将来負担比率（分子）の構造'!M$45</f>
        <v>693</v>
      </c>
      <c r="O62" s="157"/>
      <c r="P62" s="157"/>
    </row>
    <row r="63" spans="1:16" x14ac:dyDescent="0.15">
      <c r="A63" s="157" t="s">
        <v>34</v>
      </c>
      <c r="B63" s="157">
        <f>'将来負担比率（分子）の構造'!I$44</f>
        <v>3</v>
      </c>
      <c r="C63" s="157"/>
      <c r="D63" s="157"/>
      <c r="E63" s="157">
        <f>'将来負担比率（分子）の構造'!J$44</f>
        <v>2</v>
      </c>
      <c r="F63" s="157"/>
      <c r="G63" s="157"/>
      <c r="H63" s="157">
        <f>'将来負担比率（分子）の構造'!K$44</f>
        <v>1</v>
      </c>
      <c r="I63" s="157"/>
      <c r="J63" s="157"/>
      <c r="K63" s="157">
        <f>'将来負担比率（分子）の構造'!L$44</f>
        <v>1</v>
      </c>
      <c r="L63" s="157"/>
      <c r="M63" s="157"/>
      <c r="N63" s="157">
        <f>'将来負担比率（分子）の構造'!M$44</f>
        <v>0</v>
      </c>
      <c r="O63" s="157"/>
      <c r="P63" s="157"/>
    </row>
    <row r="64" spans="1:16" x14ac:dyDescent="0.15">
      <c r="A64" s="157" t="s">
        <v>33</v>
      </c>
      <c r="B64" s="157">
        <f>'将来負担比率（分子）の構造'!I$43</f>
        <v>438</v>
      </c>
      <c r="C64" s="157"/>
      <c r="D64" s="157"/>
      <c r="E64" s="157">
        <f>'将来負担比率（分子）の構造'!J$43</f>
        <v>431</v>
      </c>
      <c r="F64" s="157"/>
      <c r="G64" s="157"/>
      <c r="H64" s="157">
        <f>'将来負担比率（分子）の構造'!K$43</f>
        <v>432</v>
      </c>
      <c r="I64" s="157"/>
      <c r="J64" s="157"/>
      <c r="K64" s="157">
        <f>'将来負担比率（分子）の構造'!L$43</f>
        <v>459</v>
      </c>
      <c r="L64" s="157"/>
      <c r="M64" s="157"/>
      <c r="N64" s="157">
        <f>'将来負担比率（分子）の構造'!M$43</f>
        <v>520</v>
      </c>
      <c r="O64" s="157"/>
      <c r="P64" s="157"/>
    </row>
    <row r="65" spans="1:16" x14ac:dyDescent="0.15">
      <c r="A65" s="157" t="s">
        <v>32</v>
      </c>
      <c r="B65" s="157" t="str">
        <f>'将来負担比率（分子）の構造'!I$42</f>
        <v>-</v>
      </c>
      <c r="C65" s="157"/>
      <c r="D65" s="157"/>
      <c r="E65" s="157">
        <f>'将来負担比率（分子）の構造'!J$42</f>
        <v>49</v>
      </c>
      <c r="F65" s="157"/>
      <c r="G65" s="157"/>
      <c r="H65" s="157">
        <f>'将来負担比率（分子）の構造'!K$42</f>
        <v>42</v>
      </c>
      <c r="I65" s="157"/>
      <c r="J65" s="157"/>
      <c r="K65" s="157">
        <f>'将来負担比率（分子）の構造'!L$42</f>
        <v>34</v>
      </c>
      <c r="L65" s="157"/>
      <c r="M65" s="157"/>
      <c r="N65" s="157">
        <f>'将来負担比率（分子）の構造'!M$42</f>
        <v>27</v>
      </c>
      <c r="O65" s="157"/>
      <c r="P65" s="157"/>
    </row>
    <row r="66" spans="1:16" x14ac:dyDescent="0.15">
      <c r="A66" s="157" t="s">
        <v>31</v>
      </c>
      <c r="B66" s="157">
        <f>'将来負担比率（分子）の構造'!I$41</f>
        <v>3468</v>
      </c>
      <c r="C66" s="157"/>
      <c r="D66" s="157"/>
      <c r="E66" s="157">
        <f>'将来負担比率（分子）の構造'!J$41</f>
        <v>3489</v>
      </c>
      <c r="F66" s="157"/>
      <c r="G66" s="157"/>
      <c r="H66" s="157">
        <f>'将来負担比率（分子）の構造'!K$41</f>
        <v>3378</v>
      </c>
      <c r="I66" s="157"/>
      <c r="J66" s="157"/>
      <c r="K66" s="157">
        <f>'将来負担比率（分子）の構造'!L$41</f>
        <v>3039</v>
      </c>
      <c r="L66" s="157"/>
      <c r="M66" s="157"/>
      <c r="N66" s="157">
        <f>'将来負担比率（分子）の構造'!M$41</f>
        <v>2785</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722</v>
      </c>
      <c r="C72" s="161">
        <f>基金残高に係る経年分析!G55</f>
        <v>841</v>
      </c>
      <c r="D72" s="161">
        <f>基金残高に係る経年分析!H55</f>
        <v>776</v>
      </c>
    </row>
    <row r="73" spans="1:16" x14ac:dyDescent="0.15">
      <c r="A73" s="160" t="s">
        <v>74</v>
      </c>
      <c r="B73" s="161">
        <f>基金残高に係る経年分析!F56</f>
        <v>922</v>
      </c>
      <c r="C73" s="161">
        <f>基金残高に係る経年分析!G56</f>
        <v>869</v>
      </c>
      <c r="D73" s="161">
        <f>基金残高に係る経年分析!H56</f>
        <v>815</v>
      </c>
    </row>
    <row r="74" spans="1:16" x14ac:dyDescent="0.15">
      <c r="A74" s="160" t="s">
        <v>75</v>
      </c>
      <c r="B74" s="161">
        <f>基金残高に係る経年分析!F57</f>
        <v>4227</v>
      </c>
      <c r="C74" s="161">
        <f>基金残高に係る経年分析!G57</f>
        <v>4256</v>
      </c>
      <c r="D74" s="161">
        <f>基金残高に係る経年分析!H57</f>
        <v>4068</v>
      </c>
    </row>
  </sheetData>
  <sheetProtection algorithmName="SHA-512" hashValue="Nk7BDtBg3sqgtwkRcTLSk/RLuFlCfE2OL43q56xr6A9Cmin1omwTcZdsUhw0PLa4DxUwwCm6ESAoyZU0HX0qgQ==" saltValue="kGda7DdpbnyXR2SCe5qJf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393650</v>
      </c>
      <c r="S5" s="600"/>
      <c r="T5" s="600"/>
      <c r="U5" s="600"/>
      <c r="V5" s="600"/>
      <c r="W5" s="600"/>
      <c r="X5" s="600"/>
      <c r="Y5" s="601"/>
      <c r="Z5" s="602">
        <v>7.1</v>
      </c>
      <c r="AA5" s="602"/>
      <c r="AB5" s="602"/>
      <c r="AC5" s="602"/>
      <c r="AD5" s="603">
        <v>393650</v>
      </c>
      <c r="AE5" s="603"/>
      <c r="AF5" s="603"/>
      <c r="AG5" s="603"/>
      <c r="AH5" s="603"/>
      <c r="AI5" s="603"/>
      <c r="AJ5" s="603"/>
      <c r="AK5" s="603"/>
      <c r="AL5" s="604">
        <v>12.6</v>
      </c>
      <c r="AM5" s="605"/>
      <c r="AN5" s="605"/>
      <c r="AO5" s="606"/>
      <c r="AP5" s="596" t="s">
        <v>217</v>
      </c>
      <c r="AQ5" s="597"/>
      <c r="AR5" s="597"/>
      <c r="AS5" s="597"/>
      <c r="AT5" s="597"/>
      <c r="AU5" s="597"/>
      <c r="AV5" s="597"/>
      <c r="AW5" s="597"/>
      <c r="AX5" s="597"/>
      <c r="AY5" s="597"/>
      <c r="AZ5" s="597"/>
      <c r="BA5" s="597"/>
      <c r="BB5" s="597"/>
      <c r="BC5" s="597"/>
      <c r="BD5" s="597"/>
      <c r="BE5" s="597"/>
      <c r="BF5" s="598"/>
      <c r="BG5" s="610">
        <v>391426</v>
      </c>
      <c r="BH5" s="611"/>
      <c r="BI5" s="611"/>
      <c r="BJ5" s="611"/>
      <c r="BK5" s="611"/>
      <c r="BL5" s="611"/>
      <c r="BM5" s="611"/>
      <c r="BN5" s="612"/>
      <c r="BO5" s="613">
        <v>99.4</v>
      </c>
      <c r="BP5" s="613"/>
      <c r="BQ5" s="613"/>
      <c r="BR5" s="613"/>
      <c r="BS5" s="614">
        <v>6134</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86450</v>
      </c>
      <c r="S6" s="611"/>
      <c r="T6" s="611"/>
      <c r="U6" s="611"/>
      <c r="V6" s="611"/>
      <c r="W6" s="611"/>
      <c r="X6" s="611"/>
      <c r="Y6" s="612"/>
      <c r="Z6" s="613">
        <v>1.6</v>
      </c>
      <c r="AA6" s="613"/>
      <c r="AB6" s="613"/>
      <c r="AC6" s="613"/>
      <c r="AD6" s="614">
        <v>86450</v>
      </c>
      <c r="AE6" s="614"/>
      <c r="AF6" s="614"/>
      <c r="AG6" s="614"/>
      <c r="AH6" s="614"/>
      <c r="AI6" s="614"/>
      <c r="AJ6" s="614"/>
      <c r="AK6" s="614"/>
      <c r="AL6" s="615">
        <v>2.8</v>
      </c>
      <c r="AM6" s="616"/>
      <c r="AN6" s="616"/>
      <c r="AO6" s="617"/>
      <c r="AP6" s="607" t="s">
        <v>222</v>
      </c>
      <c r="AQ6" s="608"/>
      <c r="AR6" s="608"/>
      <c r="AS6" s="608"/>
      <c r="AT6" s="608"/>
      <c r="AU6" s="608"/>
      <c r="AV6" s="608"/>
      <c r="AW6" s="608"/>
      <c r="AX6" s="608"/>
      <c r="AY6" s="608"/>
      <c r="AZ6" s="608"/>
      <c r="BA6" s="608"/>
      <c r="BB6" s="608"/>
      <c r="BC6" s="608"/>
      <c r="BD6" s="608"/>
      <c r="BE6" s="608"/>
      <c r="BF6" s="609"/>
      <c r="BG6" s="610">
        <v>391426</v>
      </c>
      <c r="BH6" s="611"/>
      <c r="BI6" s="611"/>
      <c r="BJ6" s="611"/>
      <c r="BK6" s="611"/>
      <c r="BL6" s="611"/>
      <c r="BM6" s="611"/>
      <c r="BN6" s="612"/>
      <c r="BO6" s="613">
        <v>99.4</v>
      </c>
      <c r="BP6" s="613"/>
      <c r="BQ6" s="613"/>
      <c r="BR6" s="613"/>
      <c r="BS6" s="614">
        <v>6134</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63699</v>
      </c>
      <c r="CS6" s="611"/>
      <c r="CT6" s="611"/>
      <c r="CU6" s="611"/>
      <c r="CV6" s="611"/>
      <c r="CW6" s="611"/>
      <c r="CX6" s="611"/>
      <c r="CY6" s="612"/>
      <c r="CZ6" s="604">
        <v>1.2</v>
      </c>
      <c r="DA6" s="605"/>
      <c r="DB6" s="605"/>
      <c r="DC6" s="621"/>
      <c r="DD6" s="619">
        <v>7920</v>
      </c>
      <c r="DE6" s="611"/>
      <c r="DF6" s="611"/>
      <c r="DG6" s="611"/>
      <c r="DH6" s="611"/>
      <c r="DI6" s="611"/>
      <c r="DJ6" s="611"/>
      <c r="DK6" s="611"/>
      <c r="DL6" s="611"/>
      <c r="DM6" s="611"/>
      <c r="DN6" s="611"/>
      <c r="DO6" s="611"/>
      <c r="DP6" s="612"/>
      <c r="DQ6" s="619">
        <v>55799</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181</v>
      </c>
      <c r="S7" s="611"/>
      <c r="T7" s="611"/>
      <c r="U7" s="611"/>
      <c r="V7" s="611"/>
      <c r="W7" s="611"/>
      <c r="X7" s="611"/>
      <c r="Y7" s="612"/>
      <c r="Z7" s="613">
        <v>0</v>
      </c>
      <c r="AA7" s="613"/>
      <c r="AB7" s="613"/>
      <c r="AC7" s="613"/>
      <c r="AD7" s="614">
        <v>181</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163785</v>
      </c>
      <c r="BH7" s="611"/>
      <c r="BI7" s="611"/>
      <c r="BJ7" s="611"/>
      <c r="BK7" s="611"/>
      <c r="BL7" s="611"/>
      <c r="BM7" s="611"/>
      <c r="BN7" s="612"/>
      <c r="BO7" s="613">
        <v>41.6</v>
      </c>
      <c r="BP7" s="613"/>
      <c r="BQ7" s="613"/>
      <c r="BR7" s="613"/>
      <c r="BS7" s="614">
        <v>6134</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1359418</v>
      </c>
      <c r="CS7" s="611"/>
      <c r="CT7" s="611"/>
      <c r="CU7" s="611"/>
      <c r="CV7" s="611"/>
      <c r="CW7" s="611"/>
      <c r="CX7" s="611"/>
      <c r="CY7" s="612"/>
      <c r="CZ7" s="613">
        <v>25</v>
      </c>
      <c r="DA7" s="613"/>
      <c r="DB7" s="613"/>
      <c r="DC7" s="613"/>
      <c r="DD7" s="619">
        <v>267460</v>
      </c>
      <c r="DE7" s="611"/>
      <c r="DF7" s="611"/>
      <c r="DG7" s="611"/>
      <c r="DH7" s="611"/>
      <c r="DI7" s="611"/>
      <c r="DJ7" s="611"/>
      <c r="DK7" s="611"/>
      <c r="DL7" s="611"/>
      <c r="DM7" s="611"/>
      <c r="DN7" s="611"/>
      <c r="DO7" s="611"/>
      <c r="DP7" s="612"/>
      <c r="DQ7" s="619">
        <v>1045283</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1735</v>
      </c>
      <c r="S8" s="611"/>
      <c r="T8" s="611"/>
      <c r="U8" s="611"/>
      <c r="V8" s="611"/>
      <c r="W8" s="611"/>
      <c r="X8" s="611"/>
      <c r="Y8" s="612"/>
      <c r="Z8" s="613">
        <v>0</v>
      </c>
      <c r="AA8" s="613"/>
      <c r="AB8" s="613"/>
      <c r="AC8" s="613"/>
      <c r="AD8" s="614">
        <v>1735</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4841</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969908</v>
      </c>
      <c r="CS8" s="611"/>
      <c r="CT8" s="611"/>
      <c r="CU8" s="611"/>
      <c r="CV8" s="611"/>
      <c r="CW8" s="611"/>
      <c r="CX8" s="611"/>
      <c r="CY8" s="612"/>
      <c r="CZ8" s="613">
        <v>17.899999999999999</v>
      </c>
      <c r="DA8" s="613"/>
      <c r="DB8" s="613"/>
      <c r="DC8" s="613"/>
      <c r="DD8" s="619">
        <v>17074</v>
      </c>
      <c r="DE8" s="611"/>
      <c r="DF8" s="611"/>
      <c r="DG8" s="611"/>
      <c r="DH8" s="611"/>
      <c r="DI8" s="611"/>
      <c r="DJ8" s="611"/>
      <c r="DK8" s="611"/>
      <c r="DL8" s="611"/>
      <c r="DM8" s="611"/>
      <c r="DN8" s="611"/>
      <c r="DO8" s="611"/>
      <c r="DP8" s="612"/>
      <c r="DQ8" s="619">
        <v>613168</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2682</v>
      </c>
      <c r="S9" s="611"/>
      <c r="T9" s="611"/>
      <c r="U9" s="611"/>
      <c r="V9" s="611"/>
      <c r="W9" s="611"/>
      <c r="X9" s="611"/>
      <c r="Y9" s="612"/>
      <c r="Z9" s="613">
        <v>0</v>
      </c>
      <c r="AA9" s="613"/>
      <c r="AB9" s="613"/>
      <c r="AC9" s="613"/>
      <c r="AD9" s="614">
        <v>2682</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131747</v>
      </c>
      <c r="BH9" s="611"/>
      <c r="BI9" s="611"/>
      <c r="BJ9" s="611"/>
      <c r="BK9" s="611"/>
      <c r="BL9" s="611"/>
      <c r="BM9" s="611"/>
      <c r="BN9" s="612"/>
      <c r="BO9" s="613">
        <v>33.5</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537589</v>
      </c>
      <c r="CS9" s="611"/>
      <c r="CT9" s="611"/>
      <c r="CU9" s="611"/>
      <c r="CV9" s="611"/>
      <c r="CW9" s="611"/>
      <c r="CX9" s="611"/>
      <c r="CY9" s="612"/>
      <c r="CZ9" s="613">
        <v>9.9</v>
      </c>
      <c r="DA9" s="613"/>
      <c r="DB9" s="613"/>
      <c r="DC9" s="613"/>
      <c r="DD9" s="619">
        <v>18332</v>
      </c>
      <c r="DE9" s="611"/>
      <c r="DF9" s="611"/>
      <c r="DG9" s="611"/>
      <c r="DH9" s="611"/>
      <c r="DI9" s="611"/>
      <c r="DJ9" s="611"/>
      <c r="DK9" s="611"/>
      <c r="DL9" s="611"/>
      <c r="DM9" s="611"/>
      <c r="DN9" s="611"/>
      <c r="DO9" s="611"/>
      <c r="DP9" s="612"/>
      <c r="DQ9" s="619">
        <v>513768</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13775</v>
      </c>
      <c r="BH10" s="611"/>
      <c r="BI10" s="611"/>
      <c r="BJ10" s="611"/>
      <c r="BK10" s="611"/>
      <c r="BL10" s="611"/>
      <c r="BM10" s="611"/>
      <c r="BN10" s="612"/>
      <c r="BO10" s="613">
        <v>3.5</v>
      </c>
      <c r="BP10" s="613"/>
      <c r="BQ10" s="613"/>
      <c r="BR10" s="613"/>
      <c r="BS10" s="614">
        <v>2296</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149</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149</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97557</v>
      </c>
      <c r="S11" s="611"/>
      <c r="T11" s="611"/>
      <c r="U11" s="611"/>
      <c r="V11" s="611"/>
      <c r="W11" s="611"/>
      <c r="X11" s="611"/>
      <c r="Y11" s="612"/>
      <c r="Z11" s="615">
        <v>1.8</v>
      </c>
      <c r="AA11" s="616"/>
      <c r="AB11" s="616"/>
      <c r="AC11" s="622"/>
      <c r="AD11" s="619">
        <v>97557</v>
      </c>
      <c r="AE11" s="611"/>
      <c r="AF11" s="611"/>
      <c r="AG11" s="611"/>
      <c r="AH11" s="611"/>
      <c r="AI11" s="611"/>
      <c r="AJ11" s="611"/>
      <c r="AK11" s="612"/>
      <c r="AL11" s="615">
        <v>3.1</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13422</v>
      </c>
      <c r="BH11" s="611"/>
      <c r="BI11" s="611"/>
      <c r="BJ11" s="611"/>
      <c r="BK11" s="611"/>
      <c r="BL11" s="611"/>
      <c r="BM11" s="611"/>
      <c r="BN11" s="612"/>
      <c r="BO11" s="613">
        <v>3.4</v>
      </c>
      <c r="BP11" s="613"/>
      <c r="BQ11" s="613"/>
      <c r="BR11" s="613"/>
      <c r="BS11" s="614">
        <v>3838</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676228</v>
      </c>
      <c r="CS11" s="611"/>
      <c r="CT11" s="611"/>
      <c r="CU11" s="611"/>
      <c r="CV11" s="611"/>
      <c r="CW11" s="611"/>
      <c r="CX11" s="611"/>
      <c r="CY11" s="612"/>
      <c r="CZ11" s="613">
        <v>12.5</v>
      </c>
      <c r="DA11" s="613"/>
      <c r="DB11" s="613"/>
      <c r="DC11" s="613"/>
      <c r="DD11" s="619">
        <v>138672</v>
      </c>
      <c r="DE11" s="611"/>
      <c r="DF11" s="611"/>
      <c r="DG11" s="611"/>
      <c r="DH11" s="611"/>
      <c r="DI11" s="611"/>
      <c r="DJ11" s="611"/>
      <c r="DK11" s="611"/>
      <c r="DL11" s="611"/>
      <c r="DM11" s="611"/>
      <c r="DN11" s="611"/>
      <c r="DO11" s="611"/>
      <c r="DP11" s="612"/>
      <c r="DQ11" s="619">
        <v>398627</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179161</v>
      </c>
      <c r="BH12" s="611"/>
      <c r="BI12" s="611"/>
      <c r="BJ12" s="611"/>
      <c r="BK12" s="611"/>
      <c r="BL12" s="611"/>
      <c r="BM12" s="611"/>
      <c r="BN12" s="612"/>
      <c r="BO12" s="613">
        <v>45.5</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298582</v>
      </c>
      <c r="CS12" s="611"/>
      <c r="CT12" s="611"/>
      <c r="CU12" s="611"/>
      <c r="CV12" s="611"/>
      <c r="CW12" s="611"/>
      <c r="CX12" s="611"/>
      <c r="CY12" s="612"/>
      <c r="CZ12" s="613">
        <v>5.5</v>
      </c>
      <c r="DA12" s="613"/>
      <c r="DB12" s="613"/>
      <c r="DC12" s="613"/>
      <c r="DD12" s="619">
        <v>155302</v>
      </c>
      <c r="DE12" s="611"/>
      <c r="DF12" s="611"/>
      <c r="DG12" s="611"/>
      <c r="DH12" s="611"/>
      <c r="DI12" s="611"/>
      <c r="DJ12" s="611"/>
      <c r="DK12" s="611"/>
      <c r="DL12" s="611"/>
      <c r="DM12" s="611"/>
      <c r="DN12" s="611"/>
      <c r="DO12" s="611"/>
      <c r="DP12" s="612"/>
      <c r="DQ12" s="619">
        <v>147428</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170406</v>
      </c>
      <c r="BH13" s="611"/>
      <c r="BI13" s="611"/>
      <c r="BJ13" s="611"/>
      <c r="BK13" s="611"/>
      <c r="BL13" s="611"/>
      <c r="BM13" s="611"/>
      <c r="BN13" s="612"/>
      <c r="BO13" s="613">
        <v>43.3</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270923</v>
      </c>
      <c r="CS13" s="611"/>
      <c r="CT13" s="611"/>
      <c r="CU13" s="611"/>
      <c r="CV13" s="611"/>
      <c r="CW13" s="611"/>
      <c r="CX13" s="611"/>
      <c r="CY13" s="612"/>
      <c r="CZ13" s="613">
        <v>5</v>
      </c>
      <c r="DA13" s="613"/>
      <c r="DB13" s="613"/>
      <c r="DC13" s="613"/>
      <c r="DD13" s="619">
        <v>56353</v>
      </c>
      <c r="DE13" s="611"/>
      <c r="DF13" s="611"/>
      <c r="DG13" s="611"/>
      <c r="DH13" s="611"/>
      <c r="DI13" s="611"/>
      <c r="DJ13" s="611"/>
      <c r="DK13" s="611"/>
      <c r="DL13" s="611"/>
      <c r="DM13" s="611"/>
      <c r="DN13" s="611"/>
      <c r="DO13" s="611"/>
      <c r="DP13" s="612"/>
      <c r="DQ13" s="619">
        <v>199975</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15796</v>
      </c>
      <c r="BH14" s="611"/>
      <c r="BI14" s="611"/>
      <c r="BJ14" s="611"/>
      <c r="BK14" s="611"/>
      <c r="BL14" s="611"/>
      <c r="BM14" s="611"/>
      <c r="BN14" s="612"/>
      <c r="BO14" s="613">
        <v>4</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225321</v>
      </c>
      <c r="CS14" s="611"/>
      <c r="CT14" s="611"/>
      <c r="CU14" s="611"/>
      <c r="CV14" s="611"/>
      <c r="CW14" s="611"/>
      <c r="CX14" s="611"/>
      <c r="CY14" s="612"/>
      <c r="CZ14" s="613">
        <v>4.2</v>
      </c>
      <c r="DA14" s="613"/>
      <c r="DB14" s="613"/>
      <c r="DC14" s="613"/>
      <c r="DD14" s="619" t="s">
        <v>122</v>
      </c>
      <c r="DE14" s="611"/>
      <c r="DF14" s="611"/>
      <c r="DG14" s="611"/>
      <c r="DH14" s="611"/>
      <c r="DI14" s="611"/>
      <c r="DJ14" s="611"/>
      <c r="DK14" s="611"/>
      <c r="DL14" s="611"/>
      <c r="DM14" s="611"/>
      <c r="DN14" s="611"/>
      <c r="DO14" s="611"/>
      <c r="DP14" s="612"/>
      <c r="DQ14" s="619">
        <v>195003</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5929</v>
      </c>
      <c r="S15" s="611"/>
      <c r="T15" s="611"/>
      <c r="U15" s="611"/>
      <c r="V15" s="611"/>
      <c r="W15" s="611"/>
      <c r="X15" s="611"/>
      <c r="Y15" s="612"/>
      <c r="Z15" s="613">
        <v>0.1</v>
      </c>
      <c r="AA15" s="613"/>
      <c r="AB15" s="613"/>
      <c r="AC15" s="613"/>
      <c r="AD15" s="614">
        <v>5929</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32684</v>
      </c>
      <c r="BH15" s="611"/>
      <c r="BI15" s="611"/>
      <c r="BJ15" s="611"/>
      <c r="BK15" s="611"/>
      <c r="BL15" s="611"/>
      <c r="BM15" s="611"/>
      <c r="BN15" s="612"/>
      <c r="BO15" s="613">
        <v>8.3000000000000007</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545316</v>
      </c>
      <c r="CS15" s="611"/>
      <c r="CT15" s="611"/>
      <c r="CU15" s="611"/>
      <c r="CV15" s="611"/>
      <c r="CW15" s="611"/>
      <c r="CX15" s="611"/>
      <c r="CY15" s="612"/>
      <c r="CZ15" s="613">
        <v>10</v>
      </c>
      <c r="DA15" s="613"/>
      <c r="DB15" s="613"/>
      <c r="DC15" s="613"/>
      <c r="DD15" s="619">
        <v>119064</v>
      </c>
      <c r="DE15" s="611"/>
      <c r="DF15" s="611"/>
      <c r="DG15" s="611"/>
      <c r="DH15" s="611"/>
      <c r="DI15" s="611"/>
      <c r="DJ15" s="611"/>
      <c r="DK15" s="611"/>
      <c r="DL15" s="611"/>
      <c r="DM15" s="611"/>
      <c r="DN15" s="611"/>
      <c r="DO15" s="611"/>
      <c r="DP15" s="612"/>
      <c r="DQ15" s="619">
        <v>401997</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7807</v>
      </c>
      <c r="S16" s="611"/>
      <c r="T16" s="611"/>
      <c r="U16" s="611"/>
      <c r="V16" s="611"/>
      <c r="W16" s="611"/>
      <c r="X16" s="611"/>
      <c r="Y16" s="612"/>
      <c r="Z16" s="613">
        <v>0.1</v>
      </c>
      <c r="AA16" s="613"/>
      <c r="AB16" s="613"/>
      <c r="AC16" s="613"/>
      <c r="AD16" s="614">
        <v>7807</v>
      </c>
      <c r="AE16" s="614"/>
      <c r="AF16" s="614"/>
      <c r="AG16" s="614"/>
      <c r="AH16" s="614"/>
      <c r="AI16" s="614"/>
      <c r="AJ16" s="614"/>
      <c r="AK16" s="614"/>
      <c r="AL16" s="615">
        <v>0.2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5</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5</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14235</v>
      </c>
      <c r="S17" s="611"/>
      <c r="T17" s="611"/>
      <c r="U17" s="611"/>
      <c r="V17" s="611"/>
      <c r="W17" s="611"/>
      <c r="X17" s="611"/>
      <c r="Y17" s="612"/>
      <c r="Z17" s="613">
        <v>0.3</v>
      </c>
      <c r="AA17" s="613"/>
      <c r="AB17" s="613"/>
      <c r="AC17" s="613"/>
      <c r="AD17" s="614">
        <v>14235</v>
      </c>
      <c r="AE17" s="614"/>
      <c r="AF17" s="614"/>
      <c r="AG17" s="614"/>
      <c r="AH17" s="614"/>
      <c r="AI17" s="614"/>
      <c r="AJ17" s="614"/>
      <c r="AK17" s="614"/>
      <c r="AL17" s="615">
        <v>0.5</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481391</v>
      </c>
      <c r="CS17" s="611"/>
      <c r="CT17" s="611"/>
      <c r="CU17" s="611"/>
      <c r="CV17" s="611"/>
      <c r="CW17" s="611"/>
      <c r="CX17" s="611"/>
      <c r="CY17" s="612"/>
      <c r="CZ17" s="613">
        <v>8.9</v>
      </c>
      <c r="DA17" s="613"/>
      <c r="DB17" s="613"/>
      <c r="DC17" s="613"/>
      <c r="DD17" s="619" t="s">
        <v>122</v>
      </c>
      <c r="DE17" s="611"/>
      <c r="DF17" s="611"/>
      <c r="DG17" s="611"/>
      <c r="DH17" s="611"/>
      <c r="DI17" s="611"/>
      <c r="DJ17" s="611"/>
      <c r="DK17" s="611"/>
      <c r="DL17" s="611"/>
      <c r="DM17" s="611"/>
      <c r="DN17" s="611"/>
      <c r="DO17" s="611"/>
      <c r="DP17" s="612"/>
      <c r="DQ17" s="619">
        <v>481391</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1762</v>
      </c>
      <c r="S18" s="611"/>
      <c r="T18" s="611"/>
      <c r="U18" s="611"/>
      <c r="V18" s="611"/>
      <c r="W18" s="611"/>
      <c r="X18" s="611"/>
      <c r="Y18" s="612"/>
      <c r="Z18" s="613">
        <v>0</v>
      </c>
      <c r="AA18" s="613"/>
      <c r="AB18" s="613"/>
      <c r="AC18" s="613"/>
      <c r="AD18" s="614">
        <v>1762</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12473</v>
      </c>
      <c r="S19" s="611"/>
      <c r="T19" s="611"/>
      <c r="U19" s="611"/>
      <c r="V19" s="611"/>
      <c r="W19" s="611"/>
      <c r="X19" s="611"/>
      <c r="Y19" s="612"/>
      <c r="Z19" s="613">
        <v>0.2</v>
      </c>
      <c r="AA19" s="613"/>
      <c r="AB19" s="613"/>
      <c r="AC19" s="613"/>
      <c r="AD19" s="614">
        <v>12473</v>
      </c>
      <c r="AE19" s="614"/>
      <c r="AF19" s="614"/>
      <c r="AG19" s="614"/>
      <c r="AH19" s="614"/>
      <c r="AI19" s="614"/>
      <c r="AJ19" s="614"/>
      <c r="AK19" s="614"/>
      <c r="AL19" s="615">
        <v>0.4</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2224</v>
      </c>
      <c r="BH19" s="611"/>
      <c r="BI19" s="611"/>
      <c r="BJ19" s="611"/>
      <c r="BK19" s="611"/>
      <c r="BL19" s="611"/>
      <c r="BM19" s="611"/>
      <c r="BN19" s="612"/>
      <c r="BO19" s="613">
        <v>0.6</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2224</v>
      </c>
      <c r="BH20" s="611"/>
      <c r="BI20" s="611"/>
      <c r="BJ20" s="611"/>
      <c r="BK20" s="611"/>
      <c r="BL20" s="611"/>
      <c r="BM20" s="611"/>
      <c r="BN20" s="612"/>
      <c r="BO20" s="613">
        <v>0.6</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5428529</v>
      </c>
      <c r="CS20" s="611"/>
      <c r="CT20" s="611"/>
      <c r="CU20" s="611"/>
      <c r="CV20" s="611"/>
      <c r="CW20" s="611"/>
      <c r="CX20" s="611"/>
      <c r="CY20" s="612"/>
      <c r="CZ20" s="613">
        <v>100</v>
      </c>
      <c r="DA20" s="613"/>
      <c r="DB20" s="613"/>
      <c r="DC20" s="613"/>
      <c r="DD20" s="619">
        <v>780177</v>
      </c>
      <c r="DE20" s="611"/>
      <c r="DF20" s="611"/>
      <c r="DG20" s="611"/>
      <c r="DH20" s="611"/>
      <c r="DI20" s="611"/>
      <c r="DJ20" s="611"/>
      <c r="DK20" s="611"/>
      <c r="DL20" s="611"/>
      <c r="DM20" s="611"/>
      <c r="DN20" s="611"/>
      <c r="DO20" s="611"/>
      <c r="DP20" s="612"/>
      <c r="DQ20" s="619">
        <v>4052593</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2810707</v>
      </c>
      <c r="S21" s="611"/>
      <c r="T21" s="611"/>
      <c r="U21" s="611"/>
      <c r="V21" s="611"/>
      <c r="W21" s="611"/>
      <c r="X21" s="611"/>
      <c r="Y21" s="612"/>
      <c r="Z21" s="613">
        <v>51</v>
      </c>
      <c r="AA21" s="613"/>
      <c r="AB21" s="613"/>
      <c r="AC21" s="613"/>
      <c r="AD21" s="614">
        <v>2518256</v>
      </c>
      <c r="AE21" s="614"/>
      <c r="AF21" s="614"/>
      <c r="AG21" s="614"/>
      <c r="AH21" s="614"/>
      <c r="AI21" s="614"/>
      <c r="AJ21" s="614"/>
      <c r="AK21" s="614"/>
      <c r="AL21" s="615">
        <v>80.400000000000006</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2224</v>
      </c>
      <c r="BH21" s="611"/>
      <c r="BI21" s="611"/>
      <c r="BJ21" s="611"/>
      <c r="BK21" s="611"/>
      <c r="BL21" s="611"/>
      <c r="BM21" s="611"/>
      <c r="BN21" s="612"/>
      <c r="BO21" s="613">
        <v>0.6</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2518256</v>
      </c>
      <c r="S22" s="611"/>
      <c r="T22" s="611"/>
      <c r="U22" s="611"/>
      <c r="V22" s="611"/>
      <c r="W22" s="611"/>
      <c r="X22" s="611"/>
      <c r="Y22" s="612"/>
      <c r="Z22" s="613">
        <v>45.7</v>
      </c>
      <c r="AA22" s="613"/>
      <c r="AB22" s="613"/>
      <c r="AC22" s="613"/>
      <c r="AD22" s="614">
        <v>2518256</v>
      </c>
      <c r="AE22" s="614"/>
      <c r="AF22" s="614"/>
      <c r="AG22" s="614"/>
      <c r="AH22" s="614"/>
      <c r="AI22" s="614"/>
      <c r="AJ22" s="614"/>
      <c r="AK22" s="614"/>
      <c r="AL22" s="615">
        <v>80.400000000000006</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292451</v>
      </c>
      <c r="S23" s="611"/>
      <c r="T23" s="611"/>
      <c r="U23" s="611"/>
      <c r="V23" s="611"/>
      <c r="W23" s="611"/>
      <c r="X23" s="611"/>
      <c r="Y23" s="612"/>
      <c r="Z23" s="613">
        <v>5.3</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1646234</v>
      </c>
      <c r="CS24" s="600"/>
      <c r="CT24" s="600"/>
      <c r="CU24" s="600"/>
      <c r="CV24" s="600"/>
      <c r="CW24" s="600"/>
      <c r="CX24" s="600"/>
      <c r="CY24" s="601"/>
      <c r="CZ24" s="604">
        <v>30.3</v>
      </c>
      <c r="DA24" s="605"/>
      <c r="DB24" s="605"/>
      <c r="DC24" s="621"/>
      <c r="DD24" s="642">
        <v>1383096</v>
      </c>
      <c r="DE24" s="600"/>
      <c r="DF24" s="600"/>
      <c r="DG24" s="600"/>
      <c r="DH24" s="600"/>
      <c r="DI24" s="600"/>
      <c r="DJ24" s="600"/>
      <c r="DK24" s="601"/>
      <c r="DL24" s="642">
        <v>1310251</v>
      </c>
      <c r="DM24" s="600"/>
      <c r="DN24" s="600"/>
      <c r="DO24" s="600"/>
      <c r="DP24" s="600"/>
      <c r="DQ24" s="600"/>
      <c r="DR24" s="600"/>
      <c r="DS24" s="600"/>
      <c r="DT24" s="600"/>
      <c r="DU24" s="600"/>
      <c r="DV24" s="601"/>
      <c r="DW24" s="604">
        <v>41.7</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3420933</v>
      </c>
      <c r="S25" s="611"/>
      <c r="T25" s="611"/>
      <c r="U25" s="611"/>
      <c r="V25" s="611"/>
      <c r="W25" s="611"/>
      <c r="X25" s="611"/>
      <c r="Y25" s="612"/>
      <c r="Z25" s="613">
        <v>62</v>
      </c>
      <c r="AA25" s="613"/>
      <c r="AB25" s="613"/>
      <c r="AC25" s="613"/>
      <c r="AD25" s="614">
        <v>3128482</v>
      </c>
      <c r="AE25" s="614"/>
      <c r="AF25" s="614"/>
      <c r="AG25" s="614"/>
      <c r="AH25" s="614"/>
      <c r="AI25" s="614"/>
      <c r="AJ25" s="614"/>
      <c r="AK25" s="614"/>
      <c r="AL25" s="615">
        <v>99.8</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792491</v>
      </c>
      <c r="CS25" s="631"/>
      <c r="CT25" s="631"/>
      <c r="CU25" s="631"/>
      <c r="CV25" s="631"/>
      <c r="CW25" s="631"/>
      <c r="CX25" s="631"/>
      <c r="CY25" s="632"/>
      <c r="CZ25" s="615">
        <v>14.6</v>
      </c>
      <c r="DA25" s="643"/>
      <c r="DB25" s="643"/>
      <c r="DC25" s="645"/>
      <c r="DD25" s="619">
        <v>749825</v>
      </c>
      <c r="DE25" s="631"/>
      <c r="DF25" s="631"/>
      <c r="DG25" s="631"/>
      <c r="DH25" s="631"/>
      <c r="DI25" s="631"/>
      <c r="DJ25" s="631"/>
      <c r="DK25" s="632"/>
      <c r="DL25" s="619">
        <v>734985</v>
      </c>
      <c r="DM25" s="631"/>
      <c r="DN25" s="631"/>
      <c r="DO25" s="631"/>
      <c r="DP25" s="631"/>
      <c r="DQ25" s="631"/>
      <c r="DR25" s="631"/>
      <c r="DS25" s="631"/>
      <c r="DT25" s="631"/>
      <c r="DU25" s="631"/>
      <c r="DV25" s="632"/>
      <c r="DW25" s="615">
        <v>23.4</v>
      </c>
      <c r="DX25" s="643"/>
      <c r="DY25" s="643"/>
      <c r="DZ25" s="643"/>
      <c r="EA25" s="643"/>
      <c r="EB25" s="643"/>
      <c r="EC25" s="644"/>
    </row>
    <row r="26" spans="2:133" ht="11.25" customHeight="1" x14ac:dyDescent="0.15">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478673</v>
      </c>
      <c r="CS26" s="611"/>
      <c r="CT26" s="611"/>
      <c r="CU26" s="611"/>
      <c r="CV26" s="611"/>
      <c r="CW26" s="611"/>
      <c r="CX26" s="611"/>
      <c r="CY26" s="612"/>
      <c r="CZ26" s="615">
        <v>8.8000000000000007</v>
      </c>
      <c r="DA26" s="643"/>
      <c r="DB26" s="643"/>
      <c r="DC26" s="645"/>
      <c r="DD26" s="619">
        <v>455100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287</v>
      </c>
      <c r="C27" s="608"/>
      <c r="D27" s="608"/>
      <c r="E27" s="608"/>
      <c r="F27" s="608"/>
      <c r="G27" s="608"/>
      <c r="H27" s="608"/>
      <c r="I27" s="608"/>
      <c r="J27" s="608"/>
      <c r="K27" s="608"/>
      <c r="L27" s="608"/>
      <c r="M27" s="608"/>
      <c r="N27" s="608"/>
      <c r="O27" s="608"/>
      <c r="P27" s="608"/>
      <c r="Q27" s="609"/>
      <c r="R27" s="610">
        <v>41997</v>
      </c>
      <c r="S27" s="611"/>
      <c r="T27" s="611"/>
      <c r="U27" s="611"/>
      <c r="V27" s="611"/>
      <c r="W27" s="611"/>
      <c r="X27" s="611"/>
      <c r="Y27" s="612"/>
      <c r="Z27" s="613">
        <v>0.8</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393650</v>
      </c>
      <c r="BH27" s="611"/>
      <c r="BI27" s="611"/>
      <c r="BJ27" s="611"/>
      <c r="BK27" s="611"/>
      <c r="BL27" s="611"/>
      <c r="BM27" s="611"/>
      <c r="BN27" s="612"/>
      <c r="BO27" s="613">
        <v>100</v>
      </c>
      <c r="BP27" s="613"/>
      <c r="BQ27" s="613"/>
      <c r="BR27" s="613"/>
      <c r="BS27" s="614">
        <v>6134</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372352</v>
      </c>
      <c r="CS27" s="631"/>
      <c r="CT27" s="631"/>
      <c r="CU27" s="631"/>
      <c r="CV27" s="631"/>
      <c r="CW27" s="631"/>
      <c r="CX27" s="631"/>
      <c r="CY27" s="632"/>
      <c r="CZ27" s="615">
        <v>6.9</v>
      </c>
      <c r="DA27" s="643"/>
      <c r="DB27" s="643"/>
      <c r="DC27" s="645"/>
      <c r="DD27" s="619">
        <v>151880</v>
      </c>
      <c r="DE27" s="631"/>
      <c r="DF27" s="631"/>
      <c r="DG27" s="631"/>
      <c r="DH27" s="631"/>
      <c r="DI27" s="631"/>
      <c r="DJ27" s="631"/>
      <c r="DK27" s="632"/>
      <c r="DL27" s="619">
        <v>93875</v>
      </c>
      <c r="DM27" s="631"/>
      <c r="DN27" s="631"/>
      <c r="DO27" s="631"/>
      <c r="DP27" s="631"/>
      <c r="DQ27" s="631"/>
      <c r="DR27" s="631"/>
      <c r="DS27" s="631"/>
      <c r="DT27" s="631"/>
      <c r="DU27" s="631"/>
      <c r="DV27" s="632"/>
      <c r="DW27" s="615">
        <v>3</v>
      </c>
      <c r="DX27" s="643"/>
      <c r="DY27" s="643"/>
      <c r="DZ27" s="643"/>
      <c r="EA27" s="643"/>
      <c r="EB27" s="643"/>
      <c r="EC27" s="644"/>
    </row>
    <row r="28" spans="2:133" ht="11.25" customHeight="1" x14ac:dyDescent="0.15">
      <c r="B28" s="607" t="s">
        <v>290</v>
      </c>
      <c r="C28" s="608"/>
      <c r="D28" s="608"/>
      <c r="E28" s="608"/>
      <c r="F28" s="608"/>
      <c r="G28" s="608"/>
      <c r="H28" s="608"/>
      <c r="I28" s="608"/>
      <c r="J28" s="608"/>
      <c r="K28" s="608"/>
      <c r="L28" s="608"/>
      <c r="M28" s="608"/>
      <c r="N28" s="608"/>
      <c r="O28" s="608"/>
      <c r="P28" s="608"/>
      <c r="Q28" s="609"/>
      <c r="R28" s="610">
        <v>96503</v>
      </c>
      <c r="S28" s="611"/>
      <c r="T28" s="611"/>
      <c r="U28" s="611"/>
      <c r="V28" s="611"/>
      <c r="W28" s="611"/>
      <c r="X28" s="611"/>
      <c r="Y28" s="612"/>
      <c r="Z28" s="613">
        <v>1.7</v>
      </c>
      <c r="AA28" s="613"/>
      <c r="AB28" s="613"/>
      <c r="AC28" s="613"/>
      <c r="AD28" s="614">
        <v>2537</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481391</v>
      </c>
      <c r="CS28" s="611"/>
      <c r="CT28" s="611"/>
      <c r="CU28" s="611"/>
      <c r="CV28" s="611"/>
      <c r="CW28" s="611"/>
      <c r="CX28" s="611"/>
      <c r="CY28" s="612"/>
      <c r="CZ28" s="615">
        <v>8.9</v>
      </c>
      <c r="DA28" s="643"/>
      <c r="DB28" s="643"/>
      <c r="DC28" s="645"/>
      <c r="DD28" s="619">
        <v>481391</v>
      </c>
      <c r="DE28" s="611"/>
      <c r="DF28" s="611"/>
      <c r="DG28" s="611"/>
      <c r="DH28" s="611"/>
      <c r="DI28" s="611"/>
      <c r="DJ28" s="611"/>
      <c r="DK28" s="612"/>
      <c r="DL28" s="619">
        <v>481391</v>
      </c>
      <c r="DM28" s="611"/>
      <c r="DN28" s="611"/>
      <c r="DO28" s="611"/>
      <c r="DP28" s="611"/>
      <c r="DQ28" s="611"/>
      <c r="DR28" s="611"/>
      <c r="DS28" s="611"/>
      <c r="DT28" s="611"/>
      <c r="DU28" s="611"/>
      <c r="DV28" s="612"/>
      <c r="DW28" s="615">
        <v>15.3</v>
      </c>
      <c r="DX28" s="643"/>
      <c r="DY28" s="643"/>
      <c r="DZ28" s="643"/>
      <c r="EA28" s="643"/>
      <c r="EB28" s="643"/>
      <c r="EC28" s="644"/>
    </row>
    <row r="29" spans="2:133" ht="11.25" customHeight="1" x14ac:dyDescent="0.15">
      <c r="B29" s="607" t="s">
        <v>292</v>
      </c>
      <c r="C29" s="608"/>
      <c r="D29" s="608"/>
      <c r="E29" s="608"/>
      <c r="F29" s="608"/>
      <c r="G29" s="608"/>
      <c r="H29" s="608"/>
      <c r="I29" s="608"/>
      <c r="J29" s="608"/>
      <c r="K29" s="608"/>
      <c r="L29" s="608"/>
      <c r="M29" s="608"/>
      <c r="N29" s="608"/>
      <c r="O29" s="608"/>
      <c r="P29" s="608"/>
      <c r="Q29" s="609"/>
      <c r="R29" s="610">
        <v>2298</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481391</v>
      </c>
      <c r="CS29" s="631"/>
      <c r="CT29" s="631"/>
      <c r="CU29" s="631"/>
      <c r="CV29" s="631"/>
      <c r="CW29" s="631"/>
      <c r="CX29" s="631"/>
      <c r="CY29" s="632"/>
      <c r="CZ29" s="615">
        <v>8.9</v>
      </c>
      <c r="DA29" s="643"/>
      <c r="DB29" s="643"/>
      <c r="DC29" s="645"/>
      <c r="DD29" s="619">
        <v>481391</v>
      </c>
      <c r="DE29" s="631"/>
      <c r="DF29" s="631"/>
      <c r="DG29" s="631"/>
      <c r="DH29" s="631"/>
      <c r="DI29" s="631"/>
      <c r="DJ29" s="631"/>
      <c r="DK29" s="632"/>
      <c r="DL29" s="619">
        <v>481391</v>
      </c>
      <c r="DM29" s="631"/>
      <c r="DN29" s="631"/>
      <c r="DO29" s="631"/>
      <c r="DP29" s="631"/>
      <c r="DQ29" s="631"/>
      <c r="DR29" s="631"/>
      <c r="DS29" s="631"/>
      <c r="DT29" s="631"/>
      <c r="DU29" s="631"/>
      <c r="DV29" s="632"/>
      <c r="DW29" s="615">
        <v>15.3</v>
      </c>
      <c r="DX29" s="643"/>
      <c r="DY29" s="643"/>
      <c r="DZ29" s="643"/>
      <c r="EA29" s="643"/>
      <c r="EB29" s="643"/>
      <c r="EC29" s="644"/>
    </row>
    <row r="30" spans="2:133" ht="11.25" customHeight="1" x14ac:dyDescent="0.15">
      <c r="B30" s="607" t="s">
        <v>294</v>
      </c>
      <c r="C30" s="608"/>
      <c r="D30" s="608"/>
      <c r="E30" s="608"/>
      <c r="F30" s="608"/>
      <c r="G30" s="608"/>
      <c r="H30" s="608"/>
      <c r="I30" s="608"/>
      <c r="J30" s="608"/>
      <c r="K30" s="608"/>
      <c r="L30" s="608"/>
      <c r="M30" s="608"/>
      <c r="N30" s="608"/>
      <c r="O30" s="608"/>
      <c r="P30" s="608"/>
      <c r="Q30" s="609"/>
      <c r="R30" s="610">
        <v>388990</v>
      </c>
      <c r="S30" s="611"/>
      <c r="T30" s="611"/>
      <c r="U30" s="611"/>
      <c r="V30" s="611"/>
      <c r="W30" s="611"/>
      <c r="X30" s="611"/>
      <c r="Y30" s="612"/>
      <c r="Z30" s="613">
        <v>7.1</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476958</v>
      </c>
      <c r="CS30" s="611"/>
      <c r="CT30" s="611"/>
      <c r="CU30" s="611"/>
      <c r="CV30" s="611"/>
      <c r="CW30" s="611"/>
      <c r="CX30" s="611"/>
      <c r="CY30" s="612"/>
      <c r="CZ30" s="615">
        <v>8.8000000000000007</v>
      </c>
      <c r="DA30" s="643"/>
      <c r="DB30" s="643"/>
      <c r="DC30" s="645"/>
      <c r="DD30" s="619">
        <v>476958</v>
      </c>
      <c r="DE30" s="611"/>
      <c r="DF30" s="611"/>
      <c r="DG30" s="611"/>
      <c r="DH30" s="611"/>
      <c r="DI30" s="611"/>
      <c r="DJ30" s="611"/>
      <c r="DK30" s="612"/>
      <c r="DL30" s="619">
        <v>476958</v>
      </c>
      <c r="DM30" s="611"/>
      <c r="DN30" s="611"/>
      <c r="DO30" s="611"/>
      <c r="DP30" s="611"/>
      <c r="DQ30" s="611"/>
      <c r="DR30" s="611"/>
      <c r="DS30" s="611"/>
      <c r="DT30" s="611"/>
      <c r="DU30" s="611"/>
      <c r="DV30" s="612"/>
      <c r="DW30" s="615">
        <v>15.2</v>
      </c>
      <c r="DX30" s="643"/>
      <c r="DY30" s="643"/>
      <c r="DZ30" s="643"/>
      <c r="EA30" s="643"/>
      <c r="EB30" s="643"/>
      <c r="EC30" s="644"/>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100</v>
      </c>
      <c r="BH31" s="654"/>
      <c r="BI31" s="654"/>
      <c r="BJ31" s="654"/>
      <c r="BK31" s="654"/>
      <c r="BL31" s="654"/>
      <c r="BM31" s="605">
        <v>99.7</v>
      </c>
      <c r="BN31" s="654"/>
      <c r="BO31" s="654"/>
      <c r="BP31" s="654"/>
      <c r="BQ31" s="655"/>
      <c r="BR31" s="657">
        <v>99.9</v>
      </c>
      <c r="BS31" s="654"/>
      <c r="BT31" s="654"/>
      <c r="BU31" s="654"/>
      <c r="BV31" s="654"/>
      <c r="BW31" s="654"/>
      <c r="BX31" s="605">
        <v>99.3</v>
      </c>
      <c r="BY31" s="654"/>
      <c r="BZ31" s="654"/>
      <c r="CA31" s="654"/>
      <c r="CB31" s="655"/>
      <c r="CD31" s="650"/>
      <c r="CE31" s="651"/>
      <c r="CF31" s="607" t="s">
        <v>301</v>
      </c>
      <c r="CG31" s="608"/>
      <c r="CH31" s="608"/>
      <c r="CI31" s="608"/>
      <c r="CJ31" s="608"/>
      <c r="CK31" s="608"/>
      <c r="CL31" s="608"/>
      <c r="CM31" s="608"/>
      <c r="CN31" s="608"/>
      <c r="CO31" s="608"/>
      <c r="CP31" s="608"/>
      <c r="CQ31" s="609"/>
      <c r="CR31" s="610">
        <v>4433</v>
      </c>
      <c r="CS31" s="631"/>
      <c r="CT31" s="631"/>
      <c r="CU31" s="631"/>
      <c r="CV31" s="631"/>
      <c r="CW31" s="631"/>
      <c r="CX31" s="631"/>
      <c r="CY31" s="632"/>
      <c r="CZ31" s="615">
        <v>0.1</v>
      </c>
      <c r="DA31" s="643"/>
      <c r="DB31" s="643"/>
      <c r="DC31" s="645"/>
      <c r="DD31" s="619">
        <v>4433</v>
      </c>
      <c r="DE31" s="631"/>
      <c r="DF31" s="631"/>
      <c r="DG31" s="631"/>
      <c r="DH31" s="631"/>
      <c r="DI31" s="631"/>
      <c r="DJ31" s="631"/>
      <c r="DK31" s="632"/>
      <c r="DL31" s="619">
        <v>4433</v>
      </c>
      <c r="DM31" s="631"/>
      <c r="DN31" s="631"/>
      <c r="DO31" s="631"/>
      <c r="DP31" s="631"/>
      <c r="DQ31" s="631"/>
      <c r="DR31" s="631"/>
      <c r="DS31" s="631"/>
      <c r="DT31" s="631"/>
      <c r="DU31" s="631"/>
      <c r="DV31" s="632"/>
      <c r="DW31" s="615">
        <v>0.1</v>
      </c>
      <c r="DX31" s="643"/>
      <c r="DY31" s="643"/>
      <c r="DZ31" s="643"/>
      <c r="EA31" s="643"/>
      <c r="EB31" s="643"/>
      <c r="EC31" s="644"/>
    </row>
    <row r="32" spans="2:133" ht="11.25" customHeight="1" x14ac:dyDescent="0.15">
      <c r="B32" s="607" t="s">
        <v>302</v>
      </c>
      <c r="C32" s="608"/>
      <c r="D32" s="608"/>
      <c r="E32" s="608"/>
      <c r="F32" s="608"/>
      <c r="G32" s="608"/>
      <c r="H32" s="608"/>
      <c r="I32" s="608"/>
      <c r="J32" s="608"/>
      <c r="K32" s="608"/>
      <c r="L32" s="608"/>
      <c r="M32" s="608"/>
      <c r="N32" s="608"/>
      <c r="O32" s="608"/>
      <c r="P32" s="608"/>
      <c r="Q32" s="609"/>
      <c r="R32" s="610">
        <v>361251</v>
      </c>
      <c r="S32" s="611"/>
      <c r="T32" s="611"/>
      <c r="U32" s="611"/>
      <c r="V32" s="611"/>
      <c r="W32" s="611"/>
      <c r="X32" s="611"/>
      <c r="Y32" s="612"/>
      <c r="Z32" s="613">
        <v>6.6</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100</v>
      </c>
      <c r="BH32" s="631"/>
      <c r="BI32" s="631"/>
      <c r="BJ32" s="631"/>
      <c r="BK32" s="631"/>
      <c r="BL32" s="631"/>
      <c r="BM32" s="616">
        <v>99.8</v>
      </c>
      <c r="BN32" s="631"/>
      <c r="BO32" s="631"/>
      <c r="BP32" s="631"/>
      <c r="BQ32" s="656"/>
      <c r="BR32" s="667">
        <v>99.9</v>
      </c>
      <c r="BS32" s="631"/>
      <c r="BT32" s="631"/>
      <c r="BU32" s="631"/>
      <c r="BV32" s="631"/>
      <c r="BW32" s="631"/>
      <c r="BX32" s="616">
        <v>99.5</v>
      </c>
      <c r="BY32" s="631"/>
      <c r="BZ32" s="631"/>
      <c r="CA32" s="631"/>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306</v>
      </c>
      <c r="C33" s="608"/>
      <c r="D33" s="608"/>
      <c r="E33" s="608"/>
      <c r="F33" s="608"/>
      <c r="G33" s="608"/>
      <c r="H33" s="608"/>
      <c r="I33" s="608"/>
      <c r="J33" s="608"/>
      <c r="K33" s="608"/>
      <c r="L33" s="608"/>
      <c r="M33" s="608"/>
      <c r="N33" s="608"/>
      <c r="O33" s="608"/>
      <c r="P33" s="608"/>
      <c r="Q33" s="609"/>
      <c r="R33" s="610">
        <v>30481</v>
      </c>
      <c r="S33" s="611"/>
      <c r="T33" s="611"/>
      <c r="U33" s="611"/>
      <c r="V33" s="611"/>
      <c r="W33" s="611"/>
      <c r="X33" s="611"/>
      <c r="Y33" s="612"/>
      <c r="Z33" s="613">
        <v>0.6</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3" t="s">
        <v>307</v>
      </c>
      <c r="AY33" s="634"/>
      <c r="AZ33" s="634"/>
      <c r="BA33" s="634"/>
      <c r="BB33" s="634"/>
      <c r="BC33" s="634"/>
      <c r="BD33" s="634"/>
      <c r="BE33" s="634"/>
      <c r="BF33" s="635"/>
      <c r="BG33" s="668">
        <v>100</v>
      </c>
      <c r="BH33" s="669"/>
      <c r="BI33" s="669"/>
      <c r="BJ33" s="669"/>
      <c r="BK33" s="669"/>
      <c r="BL33" s="669"/>
      <c r="BM33" s="670">
        <v>99.4</v>
      </c>
      <c r="BN33" s="669"/>
      <c r="BO33" s="669"/>
      <c r="BP33" s="669"/>
      <c r="BQ33" s="671"/>
      <c r="BR33" s="668">
        <v>99.8</v>
      </c>
      <c r="BS33" s="669"/>
      <c r="BT33" s="669"/>
      <c r="BU33" s="669"/>
      <c r="BV33" s="669"/>
      <c r="BW33" s="669"/>
      <c r="BX33" s="670">
        <v>98.8</v>
      </c>
      <c r="BY33" s="669"/>
      <c r="BZ33" s="669"/>
      <c r="CA33" s="669"/>
      <c r="CB33" s="671"/>
      <c r="CD33" s="607" t="s">
        <v>308</v>
      </c>
      <c r="CE33" s="608"/>
      <c r="CF33" s="608"/>
      <c r="CG33" s="608"/>
      <c r="CH33" s="608"/>
      <c r="CI33" s="608"/>
      <c r="CJ33" s="608"/>
      <c r="CK33" s="608"/>
      <c r="CL33" s="608"/>
      <c r="CM33" s="608"/>
      <c r="CN33" s="608"/>
      <c r="CO33" s="608"/>
      <c r="CP33" s="608"/>
      <c r="CQ33" s="609"/>
      <c r="CR33" s="610">
        <v>3002113</v>
      </c>
      <c r="CS33" s="631"/>
      <c r="CT33" s="631"/>
      <c r="CU33" s="631"/>
      <c r="CV33" s="631"/>
      <c r="CW33" s="631"/>
      <c r="CX33" s="631"/>
      <c r="CY33" s="632"/>
      <c r="CZ33" s="615">
        <v>55.3</v>
      </c>
      <c r="DA33" s="643"/>
      <c r="DB33" s="643"/>
      <c r="DC33" s="645"/>
      <c r="DD33" s="619">
        <v>2371424</v>
      </c>
      <c r="DE33" s="631"/>
      <c r="DF33" s="631"/>
      <c r="DG33" s="631"/>
      <c r="DH33" s="631"/>
      <c r="DI33" s="631"/>
      <c r="DJ33" s="631"/>
      <c r="DK33" s="632"/>
      <c r="DL33" s="619">
        <v>1158736</v>
      </c>
      <c r="DM33" s="631"/>
      <c r="DN33" s="631"/>
      <c r="DO33" s="631"/>
      <c r="DP33" s="631"/>
      <c r="DQ33" s="631"/>
      <c r="DR33" s="631"/>
      <c r="DS33" s="631"/>
      <c r="DT33" s="631"/>
      <c r="DU33" s="631"/>
      <c r="DV33" s="632"/>
      <c r="DW33" s="615">
        <v>36.9</v>
      </c>
      <c r="DX33" s="643"/>
      <c r="DY33" s="643"/>
      <c r="DZ33" s="643"/>
      <c r="EA33" s="643"/>
      <c r="EB33" s="643"/>
      <c r="EC33" s="644"/>
    </row>
    <row r="34" spans="2:133" ht="11.25" customHeight="1" x14ac:dyDescent="0.15">
      <c r="B34" s="607" t="s">
        <v>309</v>
      </c>
      <c r="C34" s="608"/>
      <c r="D34" s="608"/>
      <c r="E34" s="608"/>
      <c r="F34" s="608"/>
      <c r="G34" s="608"/>
      <c r="H34" s="608"/>
      <c r="I34" s="608"/>
      <c r="J34" s="608"/>
      <c r="K34" s="608"/>
      <c r="L34" s="608"/>
      <c r="M34" s="608"/>
      <c r="N34" s="608"/>
      <c r="O34" s="608"/>
      <c r="P34" s="608"/>
      <c r="Q34" s="609"/>
      <c r="R34" s="610">
        <v>52073</v>
      </c>
      <c r="S34" s="611"/>
      <c r="T34" s="611"/>
      <c r="U34" s="611"/>
      <c r="V34" s="611"/>
      <c r="W34" s="611"/>
      <c r="X34" s="611"/>
      <c r="Y34" s="612"/>
      <c r="Z34" s="613">
        <v>0.9</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836542</v>
      </c>
      <c r="CS34" s="611"/>
      <c r="CT34" s="611"/>
      <c r="CU34" s="611"/>
      <c r="CV34" s="611"/>
      <c r="CW34" s="611"/>
      <c r="CX34" s="611"/>
      <c r="CY34" s="612"/>
      <c r="CZ34" s="615">
        <v>15.4</v>
      </c>
      <c r="DA34" s="643"/>
      <c r="DB34" s="643"/>
      <c r="DC34" s="645"/>
      <c r="DD34" s="619">
        <v>609161</v>
      </c>
      <c r="DE34" s="611"/>
      <c r="DF34" s="611"/>
      <c r="DG34" s="611"/>
      <c r="DH34" s="611"/>
      <c r="DI34" s="611"/>
      <c r="DJ34" s="611"/>
      <c r="DK34" s="612"/>
      <c r="DL34" s="619">
        <v>483258</v>
      </c>
      <c r="DM34" s="611"/>
      <c r="DN34" s="611"/>
      <c r="DO34" s="611"/>
      <c r="DP34" s="611"/>
      <c r="DQ34" s="611"/>
      <c r="DR34" s="611"/>
      <c r="DS34" s="611"/>
      <c r="DT34" s="611"/>
      <c r="DU34" s="611"/>
      <c r="DV34" s="612"/>
      <c r="DW34" s="615">
        <v>15.4</v>
      </c>
      <c r="DX34" s="643"/>
      <c r="DY34" s="643"/>
      <c r="DZ34" s="643"/>
      <c r="EA34" s="643"/>
      <c r="EB34" s="643"/>
      <c r="EC34" s="644"/>
    </row>
    <row r="35" spans="2:133" ht="11.25" customHeight="1" x14ac:dyDescent="0.15">
      <c r="B35" s="607" t="s">
        <v>311</v>
      </c>
      <c r="C35" s="608"/>
      <c r="D35" s="608"/>
      <c r="E35" s="608"/>
      <c r="F35" s="608"/>
      <c r="G35" s="608"/>
      <c r="H35" s="608"/>
      <c r="I35" s="608"/>
      <c r="J35" s="608"/>
      <c r="K35" s="608"/>
      <c r="L35" s="608"/>
      <c r="M35" s="608"/>
      <c r="N35" s="608"/>
      <c r="O35" s="608"/>
      <c r="P35" s="608"/>
      <c r="Q35" s="609"/>
      <c r="R35" s="610">
        <v>720418</v>
      </c>
      <c r="S35" s="611"/>
      <c r="T35" s="611"/>
      <c r="U35" s="611"/>
      <c r="V35" s="611"/>
      <c r="W35" s="611"/>
      <c r="X35" s="611"/>
      <c r="Y35" s="612"/>
      <c r="Z35" s="613">
        <v>13.1</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166754</v>
      </c>
      <c r="CS35" s="631"/>
      <c r="CT35" s="631"/>
      <c r="CU35" s="631"/>
      <c r="CV35" s="631"/>
      <c r="CW35" s="631"/>
      <c r="CX35" s="631"/>
      <c r="CY35" s="632"/>
      <c r="CZ35" s="615">
        <v>3.1</v>
      </c>
      <c r="DA35" s="643"/>
      <c r="DB35" s="643"/>
      <c r="DC35" s="645"/>
      <c r="DD35" s="619">
        <v>155711</v>
      </c>
      <c r="DE35" s="631"/>
      <c r="DF35" s="631"/>
      <c r="DG35" s="631"/>
      <c r="DH35" s="631"/>
      <c r="DI35" s="631"/>
      <c r="DJ35" s="631"/>
      <c r="DK35" s="632"/>
      <c r="DL35" s="619">
        <v>151024</v>
      </c>
      <c r="DM35" s="631"/>
      <c r="DN35" s="631"/>
      <c r="DO35" s="631"/>
      <c r="DP35" s="631"/>
      <c r="DQ35" s="631"/>
      <c r="DR35" s="631"/>
      <c r="DS35" s="631"/>
      <c r="DT35" s="631"/>
      <c r="DU35" s="631"/>
      <c r="DV35" s="632"/>
      <c r="DW35" s="615">
        <v>4.8</v>
      </c>
      <c r="DX35" s="643"/>
      <c r="DY35" s="643"/>
      <c r="DZ35" s="643"/>
      <c r="EA35" s="643"/>
      <c r="EB35" s="643"/>
      <c r="EC35" s="644"/>
    </row>
    <row r="36" spans="2:133" ht="11.25" customHeight="1" x14ac:dyDescent="0.15">
      <c r="B36" s="607" t="s">
        <v>315</v>
      </c>
      <c r="C36" s="608"/>
      <c r="D36" s="608"/>
      <c r="E36" s="608"/>
      <c r="F36" s="608"/>
      <c r="G36" s="608"/>
      <c r="H36" s="608"/>
      <c r="I36" s="608"/>
      <c r="J36" s="608"/>
      <c r="K36" s="608"/>
      <c r="L36" s="608"/>
      <c r="M36" s="608"/>
      <c r="N36" s="608"/>
      <c r="O36" s="608"/>
      <c r="P36" s="608"/>
      <c r="Q36" s="609"/>
      <c r="R36" s="610">
        <v>88056</v>
      </c>
      <c r="S36" s="611"/>
      <c r="T36" s="611"/>
      <c r="U36" s="611"/>
      <c r="V36" s="611"/>
      <c r="W36" s="611"/>
      <c r="X36" s="611"/>
      <c r="Y36" s="612"/>
      <c r="Z36" s="613">
        <v>1.6</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639257</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8014</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1313120</v>
      </c>
      <c r="CS36" s="611"/>
      <c r="CT36" s="611"/>
      <c r="CU36" s="611"/>
      <c r="CV36" s="611"/>
      <c r="CW36" s="611"/>
      <c r="CX36" s="611"/>
      <c r="CY36" s="612"/>
      <c r="CZ36" s="615">
        <v>24.2</v>
      </c>
      <c r="DA36" s="643"/>
      <c r="DB36" s="643"/>
      <c r="DC36" s="645"/>
      <c r="DD36" s="619">
        <v>1027694</v>
      </c>
      <c r="DE36" s="611"/>
      <c r="DF36" s="611"/>
      <c r="DG36" s="611"/>
      <c r="DH36" s="611"/>
      <c r="DI36" s="611"/>
      <c r="DJ36" s="611"/>
      <c r="DK36" s="612"/>
      <c r="DL36" s="619">
        <v>377835</v>
      </c>
      <c r="DM36" s="611"/>
      <c r="DN36" s="611"/>
      <c r="DO36" s="611"/>
      <c r="DP36" s="611"/>
      <c r="DQ36" s="611"/>
      <c r="DR36" s="611"/>
      <c r="DS36" s="611"/>
      <c r="DT36" s="611"/>
      <c r="DU36" s="611"/>
      <c r="DV36" s="612"/>
      <c r="DW36" s="615">
        <v>12</v>
      </c>
      <c r="DX36" s="643"/>
      <c r="DY36" s="643"/>
      <c r="DZ36" s="643"/>
      <c r="EA36" s="643"/>
      <c r="EB36" s="643"/>
      <c r="EC36" s="644"/>
    </row>
    <row r="37" spans="2:133" ht="11.25" customHeight="1" x14ac:dyDescent="0.15">
      <c r="B37" s="607" t="s">
        <v>319</v>
      </c>
      <c r="C37" s="608"/>
      <c r="D37" s="608"/>
      <c r="E37" s="608"/>
      <c r="F37" s="608"/>
      <c r="G37" s="608"/>
      <c r="H37" s="608"/>
      <c r="I37" s="608"/>
      <c r="J37" s="608"/>
      <c r="K37" s="608"/>
      <c r="L37" s="608"/>
      <c r="M37" s="608"/>
      <c r="N37" s="608"/>
      <c r="O37" s="608"/>
      <c r="P37" s="608"/>
      <c r="Q37" s="609"/>
      <c r="R37" s="610">
        <v>88601</v>
      </c>
      <c r="S37" s="611"/>
      <c r="T37" s="611"/>
      <c r="U37" s="611"/>
      <c r="V37" s="611"/>
      <c r="W37" s="611"/>
      <c r="X37" s="611"/>
      <c r="Y37" s="612"/>
      <c r="Z37" s="613">
        <v>1.6</v>
      </c>
      <c r="AA37" s="613"/>
      <c r="AB37" s="613"/>
      <c r="AC37" s="613"/>
      <c r="AD37" s="614">
        <v>2207</v>
      </c>
      <c r="AE37" s="614"/>
      <c r="AF37" s="614"/>
      <c r="AG37" s="614"/>
      <c r="AH37" s="614"/>
      <c r="AI37" s="614"/>
      <c r="AJ37" s="614"/>
      <c r="AK37" s="614"/>
      <c r="AL37" s="615">
        <v>0.1</v>
      </c>
      <c r="AM37" s="616"/>
      <c r="AN37" s="616"/>
      <c r="AO37" s="617"/>
      <c r="AQ37" s="673" t="s">
        <v>320</v>
      </c>
      <c r="AR37" s="674"/>
      <c r="AS37" s="674"/>
      <c r="AT37" s="674"/>
      <c r="AU37" s="674"/>
      <c r="AV37" s="674"/>
      <c r="AW37" s="674"/>
      <c r="AX37" s="674"/>
      <c r="AY37" s="675"/>
      <c r="AZ37" s="610">
        <v>258689</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4936</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354075</v>
      </c>
      <c r="CS37" s="631"/>
      <c r="CT37" s="631"/>
      <c r="CU37" s="631"/>
      <c r="CV37" s="631"/>
      <c r="CW37" s="631"/>
      <c r="CX37" s="631"/>
      <c r="CY37" s="632"/>
      <c r="CZ37" s="615">
        <v>6.5</v>
      </c>
      <c r="DA37" s="643"/>
      <c r="DB37" s="643"/>
      <c r="DC37" s="645"/>
      <c r="DD37" s="619">
        <v>323275</v>
      </c>
      <c r="DE37" s="631"/>
      <c r="DF37" s="631"/>
      <c r="DG37" s="631"/>
      <c r="DH37" s="631"/>
      <c r="DI37" s="631"/>
      <c r="DJ37" s="631"/>
      <c r="DK37" s="632"/>
      <c r="DL37" s="619">
        <v>320093</v>
      </c>
      <c r="DM37" s="631"/>
      <c r="DN37" s="631"/>
      <c r="DO37" s="631"/>
      <c r="DP37" s="631"/>
      <c r="DQ37" s="631"/>
      <c r="DR37" s="631"/>
      <c r="DS37" s="631"/>
      <c r="DT37" s="631"/>
      <c r="DU37" s="631"/>
      <c r="DV37" s="632"/>
      <c r="DW37" s="615">
        <v>10.199999999999999</v>
      </c>
      <c r="DX37" s="643"/>
      <c r="DY37" s="643"/>
      <c r="DZ37" s="643"/>
      <c r="EA37" s="643"/>
      <c r="EB37" s="643"/>
      <c r="EC37" s="644"/>
    </row>
    <row r="38" spans="2:133" ht="11.25" customHeight="1" x14ac:dyDescent="0.15">
      <c r="B38" s="607" t="s">
        <v>323</v>
      </c>
      <c r="C38" s="608"/>
      <c r="D38" s="608"/>
      <c r="E38" s="608"/>
      <c r="F38" s="608"/>
      <c r="G38" s="608"/>
      <c r="H38" s="608"/>
      <c r="I38" s="608"/>
      <c r="J38" s="608"/>
      <c r="K38" s="608"/>
      <c r="L38" s="608"/>
      <c r="M38" s="608"/>
      <c r="N38" s="608"/>
      <c r="O38" s="608"/>
      <c r="P38" s="608"/>
      <c r="Q38" s="609"/>
      <c r="R38" s="610">
        <v>223288</v>
      </c>
      <c r="S38" s="611"/>
      <c r="T38" s="611"/>
      <c r="U38" s="611"/>
      <c r="V38" s="611"/>
      <c r="W38" s="611"/>
      <c r="X38" s="611"/>
      <c r="Y38" s="612"/>
      <c r="Z38" s="613">
        <v>4</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103872</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529</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195328</v>
      </c>
      <c r="CS38" s="611"/>
      <c r="CT38" s="611"/>
      <c r="CU38" s="611"/>
      <c r="CV38" s="611"/>
      <c r="CW38" s="611"/>
      <c r="CX38" s="611"/>
      <c r="CY38" s="612"/>
      <c r="CZ38" s="615">
        <v>3.6</v>
      </c>
      <c r="DA38" s="643"/>
      <c r="DB38" s="643"/>
      <c r="DC38" s="645"/>
      <c r="DD38" s="619">
        <v>148759</v>
      </c>
      <c r="DE38" s="611"/>
      <c r="DF38" s="611"/>
      <c r="DG38" s="611"/>
      <c r="DH38" s="611"/>
      <c r="DI38" s="611"/>
      <c r="DJ38" s="611"/>
      <c r="DK38" s="612"/>
      <c r="DL38" s="619">
        <v>146619</v>
      </c>
      <c r="DM38" s="611"/>
      <c r="DN38" s="611"/>
      <c r="DO38" s="611"/>
      <c r="DP38" s="611"/>
      <c r="DQ38" s="611"/>
      <c r="DR38" s="611"/>
      <c r="DS38" s="611"/>
      <c r="DT38" s="611"/>
      <c r="DU38" s="611"/>
      <c r="DV38" s="612"/>
      <c r="DW38" s="615">
        <v>4.7</v>
      </c>
      <c r="DX38" s="643"/>
      <c r="DY38" s="643"/>
      <c r="DZ38" s="643"/>
      <c r="EA38" s="643"/>
      <c r="EB38" s="643"/>
      <c r="EC38" s="644"/>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81368</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801</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413821</v>
      </c>
      <c r="CS39" s="631"/>
      <c r="CT39" s="631"/>
      <c r="CU39" s="631"/>
      <c r="CV39" s="631"/>
      <c r="CW39" s="631"/>
      <c r="CX39" s="631"/>
      <c r="CY39" s="632"/>
      <c r="CZ39" s="615">
        <v>7.6</v>
      </c>
      <c r="DA39" s="643"/>
      <c r="DB39" s="643"/>
      <c r="DC39" s="645"/>
      <c r="DD39" s="619">
        <v>354511</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331</v>
      </c>
      <c r="C40" s="608"/>
      <c r="D40" s="608"/>
      <c r="E40" s="608"/>
      <c r="F40" s="608"/>
      <c r="G40" s="608"/>
      <c r="H40" s="608"/>
      <c r="I40" s="608"/>
      <c r="J40" s="608"/>
      <c r="K40" s="608"/>
      <c r="L40" s="608"/>
      <c r="M40" s="608"/>
      <c r="N40" s="608"/>
      <c r="O40" s="608"/>
      <c r="P40" s="608"/>
      <c r="Q40" s="609"/>
      <c r="R40" s="610">
        <v>5388</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31"/>
      <c r="BE40" s="631"/>
      <c r="BF40" s="656"/>
      <c r="BG40" s="660" t="s">
        <v>333</v>
      </c>
      <c r="BH40" s="661"/>
      <c r="BI40" s="661"/>
      <c r="BJ40" s="661"/>
      <c r="BK40" s="661"/>
      <c r="BL40" s="202"/>
      <c r="BM40" s="608" t="s">
        <v>334</v>
      </c>
      <c r="BN40" s="608"/>
      <c r="BO40" s="608"/>
      <c r="BP40" s="608"/>
      <c r="BQ40" s="608"/>
      <c r="BR40" s="608"/>
      <c r="BS40" s="608"/>
      <c r="BT40" s="608"/>
      <c r="BU40" s="609"/>
      <c r="BV40" s="610">
        <v>131</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76548</v>
      </c>
      <c r="CS40" s="611"/>
      <c r="CT40" s="611"/>
      <c r="CU40" s="611"/>
      <c r="CV40" s="611"/>
      <c r="CW40" s="611"/>
      <c r="CX40" s="611"/>
      <c r="CY40" s="612"/>
      <c r="CZ40" s="615">
        <v>1.4</v>
      </c>
      <c r="DA40" s="643"/>
      <c r="DB40" s="643"/>
      <c r="DC40" s="645"/>
      <c r="DD40" s="619">
        <v>75588</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336</v>
      </c>
      <c r="C41" s="634"/>
      <c r="D41" s="634"/>
      <c r="E41" s="634"/>
      <c r="F41" s="634"/>
      <c r="G41" s="634"/>
      <c r="H41" s="634"/>
      <c r="I41" s="634"/>
      <c r="J41" s="634"/>
      <c r="K41" s="634"/>
      <c r="L41" s="634"/>
      <c r="M41" s="634"/>
      <c r="N41" s="634"/>
      <c r="O41" s="634"/>
      <c r="P41" s="634"/>
      <c r="Q41" s="635"/>
      <c r="R41" s="682">
        <v>5514889</v>
      </c>
      <c r="S41" s="683"/>
      <c r="T41" s="683"/>
      <c r="U41" s="683"/>
      <c r="V41" s="683"/>
      <c r="W41" s="683"/>
      <c r="X41" s="683"/>
      <c r="Y41" s="687"/>
      <c r="Z41" s="688">
        <v>100</v>
      </c>
      <c r="AA41" s="688"/>
      <c r="AB41" s="688"/>
      <c r="AC41" s="688"/>
      <c r="AD41" s="689">
        <v>3133226</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59541</v>
      </c>
      <c r="BA41" s="611"/>
      <c r="BB41" s="611"/>
      <c r="BC41" s="611"/>
      <c r="BD41" s="631"/>
      <c r="BE41" s="631"/>
      <c r="BF41" s="656"/>
      <c r="BG41" s="660"/>
      <c r="BH41" s="661"/>
      <c r="BI41" s="661"/>
      <c r="BJ41" s="661"/>
      <c r="BK41" s="661"/>
      <c r="BL41" s="202"/>
      <c r="BM41" s="608" t="s">
        <v>338</v>
      </c>
      <c r="BN41" s="608"/>
      <c r="BO41" s="608"/>
      <c r="BP41" s="608"/>
      <c r="BQ41" s="608"/>
      <c r="BR41" s="608"/>
      <c r="BS41" s="608"/>
      <c r="BT41" s="608"/>
      <c r="BU41" s="609"/>
      <c r="BV41" s="610">
        <v>4</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135787</v>
      </c>
      <c r="BA42" s="683"/>
      <c r="BB42" s="683"/>
      <c r="BC42" s="683"/>
      <c r="BD42" s="669"/>
      <c r="BE42" s="669"/>
      <c r="BF42" s="671"/>
      <c r="BG42" s="662"/>
      <c r="BH42" s="663"/>
      <c r="BI42" s="663"/>
      <c r="BJ42" s="663"/>
      <c r="BK42" s="663"/>
      <c r="BL42" s="203"/>
      <c r="BM42" s="634" t="s">
        <v>341</v>
      </c>
      <c r="BN42" s="634"/>
      <c r="BO42" s="634"/>
      <c r="BP42" s="634"/>
      <c r="BQ42" s="634"/>
      <c r="BR42" s="634"/>
      <c r="BS42" s="634"/>
      <c r="BT42" s="634"/>
      <c r="BU42" s="635"/>
      <c r="BV42" s="682">
        <v>412</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780182</v>
      </c>
      <c r="CS42" s="631"/>
      <c r="CT42" s="631"/>
      <c r="CU42" s="631"/>
      <c r="CV42" s="631"/>
      <c r="CW42" s="631"/>
      <c r="CX42" s="631"/>
      <c r="CY42" s="632"/>
      <c r="CZ42" s="615">
        <v>14.4</v>
      </c>
      <c r="DA42" s="643"/>
      <c r="DB42" s="643"/>
      <c r="DC42" s="645"/>
      <c r="DD42" s="619">
        <v>298073</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23310</v>
      </c>
      <c r="CS43" s="631"/>
      <c r="CT43" s="631"/>
      <c r="CU43" s="631"/>
      <c r="CV43" s="631"/>
      <c r="CW43" s="631"/>
      <c r="CX43" s="631"/>
      <c r="CY43" s="632"/>
      <c r="CZ43" s="615">
        <v>0.4</v>
      </c>
      <c r="DA43" s="643"/>
      <c r="DB43" s="643"/>
      <c r="DC43" s="645"/>
      <c r="DD43" s="619">
        <v>23310</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780177</v>
      </c>
      <c r="CS44" s="611"/>
      <c r="CT44" s="611"/>
      <c r="CU44" s="611"/>
      <c r="CV44" s="611"/>
      <c r="CW44" s="611"/>
      <c r="CX44" s="611"/>
      <c r="CY44" s="612"/>
      <c r="CZ44" s="615">
        <v>14.4</v>
      </c>
      <c r="DA44" s="616"/>
      <c r="DB44" s="616"/>
      <c r="DC44" s="622"/>
      <c r="DD44" s="619">
        <v>298068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267582</v>
      </c>
      <c r="CS45" s="631"/>
      <c r="CT45" s="631"/>
      <c r="CU45" s="631"/>
      <c r="CV45" s="631"/>
      <c r="CW45" s="631"/>
      <c r="CX45" s="631"/>
      <c r="CY45" s="632"/>
      <c r="CZ45" s="615">
        <v>4.9000000000000004</v>
      </c>
      <c r="DA45" s="643"/>
      <c r="DB45" s="643"/>
      <c r="DC45" s="645"/>
      <c r="DD45" s="619">
        <v>135074</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431683</v>
      </c>
      <c r="CS46" s="611"/>
      <c r="CT46" s="611"/>
      <c r="CU46" s="611"/>
      <c r="CV46" s="611"/>
      <c r="CW46" s="611"/>
      <c r="CX46" s="611"/>
      <c r="CY46" s="612"/>
      <c r="CZ46" s="615">
        <v>8</v>
      </c>
      <c r="DA46" s="616"/>
      <c r="DB46" s="616"/>
      <c r="DC46" s="622"/>
      <c r="DD46" s="619">
        <v>107418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v>5</v>
      </c>
      <c r="CS47" s="631"/>
      <c r="CT47" s="631"/>
      <c r="CU47" s="631"/>
      <c r="CV47" s="631"/>
      <c r="CW47" s="631"/>
      <c r="CX47" s="631"/>
      <c r="CY47" s="632"/>
      <c r="CZ47" s="615">
        <v>0</v>
      </c>
      <c r="DA47" s="643"/>
      <c r="DB47" s="643"/>
      <c r="DC47" s="645"/>
      <c r="DD47" s="619">
        <v>5</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352</v>
      </c>
      <c r="CE49" s="634"/>
      <c r="CF49" s="634"/>
      <c r="CG49" s="634"/>
      <c r="CH49" s="634"/>
      <c r="CI49" s="634"/>
      <c r="CJ49" s="634"/>
      <c r="CK49" s="634"/>
      <c r="CL49" s="634"/>
      <c r="CM49" s="634"/>
      <c r="CN49" s="634"/>
      <c r="CO49" s="634"/>
      <c r="CP49" s="634"/>
      <c r="CQ49" s="635"/>
      <c r="CR49" s="682">
        <v>5428529</v>
      </c>
      <c r="CS49" s="669"/>
      <c r="CT49" s="669"/>
      <c r="CU49" s="669"/>
      <c r="CV49" s="669"/>
      <c r="CW49" s="669"/>
      <c r="CX49" s="669"/>
      <c r="CY49" s="698"/>
      <c r="CZ49" s="690">
        <v>100</v>
      </c>
      <c r="DA49" s="699"/>
      <c r="DB49" s="699"/>
      <c r="DC49" s="700"/>
      <c r="DD49" s="701">
        <v>4052593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eQ1gRx7bfG8LNDFUPXzpjJD1rUt9UCLjXeY6u264w2zNOpFaL/Ev9K3iHxcxyEk7Ir6JYWfJMBnHOieR1ohnEA==" saltValue="2zGQhBocGNrsTqzlcfsGR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A23" sqref="AA23:AE23"/>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375</v>
      </c>
      <c r="C7" s="737"/>
      <c r="D7" s="737"/>
      <c r="E7" s="737"/>
      <c r="F7" s="737"/>
      <c r="G7" s="737"/>
      <c r="H7" s="737"/>
      <c r="I7" s="737"/>
      <c r="J7" s="737"/>
      <c r="K7" s="737"/>
      <c r="L7" s="737"/>
      <c r="M7" s="737"/>
      <c r="N7" s="737"/>
      <c r="O7" s="737"/>
      <c r="P7" s="738"/>
      <c r="Q7" s="739">
        <v>5515</v>
      </c>
      <c r="R7" s="740"/>
      <c r="S7" s="740"/>
      <c r="T7" s="740"/>
      <c r="U7" s="740"/>
      <c r="V7" s="740">
        <v>5429</v>
      </c>
      <c r="W7" s="740"/>
      <c r="X7" s="740"/>
      <c r="Y7" s="740"/>
      <c r="Z7" s="740"/>
      <c r="AA7" s="740">
        <v>86</v>
      </c>
      <c r="AB7" s="740"/>
      <c r="AC7" s="740"/>
      <c r="AD7" s="740"/>
      <c r="AE7" s="741"/>
      <c r="AF7" s="742">
        <v>83</v>
      </c>
      <c r="AG7" s="743"/>
      <c r="AH7" s="743"/>
      <c r="AI7" s="743"/>
      <c r="AJ7" s="744"/>
      <c r="AK7" s="745">
        <v>720</v>
      </c>
      <c r="AL7" s="746"/>
      <c r="AM7" s="746"/>
      <c r="AN7" s="746"/>
      <c r="AO7" s="746"/>
      <c r="AP7" s="746">
        <v>2785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554</v>
      </c>
      <c r="BT7" s="734"/>
      <c r="BU7" s="734"/>
      <c r="BV7" s="734"/>
      <c r="BW7" s="734"/>
      <c r="BX7" s="734"/>
      <c r="BY7" s="734"/>
      <c r="BZ7" s="734"/>
      <c r="CA7" s="734"/>
      <c r="CB7" s="734"/>
      <c r="CC7" s="734"/>
      <c r="CD7" s="734"/>
      <c r="CE7" s="734"/>
      <c r="CF7" s="734"/>
      <c r="CG7" s="749"/>
      <c r="CH7" s="730">
        <v>2</v>
      </c>
      <c r="CI7" s="731"/>
      <c r="CJ7" s="731"/>
      <c r="CK7" s="731"/>
      <c r="CL7" s="732"/>
      <c r="CM7" s="730">
        <v>76</v>
      </c>
      <c r="CN7" s="731"/>
      <c r="CO7" s="731"/>
      <c r="CP7" s="731"/>
      <c r="CQ7" s="732"/>
      <c r="CR7" s="730">
        <v>10</v>
      </c>
      <c r="CS7" s="731"/>
      <c r="CT7" s="731"/>
      <c r="CU7" s="731"/>
      <c r="CV7" s="732"/>
      <c r="CW7" s="730" t="s">
        <v>550</v>
      </c>
      <c r="CX7" s="731"/>
      <c r="CY7" s="731"/>
      <c r="CZ7" s="731"/>
      <c r="DA7" s="732"/>
      <c r="DB7" s="730" t="s">
        <v>550</v>
      </c>
      <c r="DC7" s="731"/>
      <c r="DD7" s="731"/>
      <c r="DE7" s="731"/>
      <c r="DF7" s="732"/>
      <c r="DG7" s="730" t="s">
        <v>550</v>
      </c>
      <c r="DH7" s="731"/>
      <c r="DI7" s="731"/>
      <c r="DJ7" s="731"/>
      <c r="DK7" s="732"/>
      <c r="DL7" s="730" t="s">
        <v>550</v>
      </c>
      <c r="DM7" s="731"/>
      <c r="DN7" s="731"/>
      <c r="DO7" s="731"/>
      <c r="DP7" s="732"/>
      <c r="DQ7" s="730" t="s">
        <v>550</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555</v>
      </c>
      <c r="BT8" s="761"/>
      <c r="BU8" s="761"/>
      <c r="BV8" s="761"/>
      <c r="BW8" s="761"/>
      <c r="BX8" s="761"/>
      <c r="BY8" s="761"/>
      <c r="BZ8" s="761"/>
      <c r="CA8" s="761"/>
      <c r="CB8" s="761"/>
      <c r="CC8" s="761"/>
      <c r="CD8" s="761"/>
      <c r="CE8" s="761"/>
      <c r="CF8" s="761"/>
      <c r="CG8" s="762"/>
      <c r="CH8" s="763">
        <v>6</v>
      </c>
      <c r="CI8" s="764"/>
      <c r="CJ8" s="764"/>
      <c r="CK8" s="764"/>
      <c r="CL8" s="765"/>
      <c r="CM8" s="763">
        <v>86</v>
      </c>
      <c r="CN8" s="764"/>
      <c r="CO8" s="764"/>
      <c r="CP8" s="764"/>
      <c r="CQ8" s="765"/>
      <c r="CR8" s="763">
        <v>30</v>
      </c>
      <c r="CS8" s="764"/>
      <c r="CT8" s="764"/>
      <c r="CU8" s="764"/>
      <c r="CV8" s="765"/>
      <c r="CW8" s="763">
        <v>2</v>
      </c>
      <c r="CX8" s="764"/>
      <c r="CY8" s="764"/>
      <c r="CZ8" s="764"/>
      <c r="DA8" s="765"/>
      <c r="DB8" s="763" t="s">
        <v>550</v>
      </c>
      <c r="DC8" s="764"/>
      <c r="DD8" s="764"/>
      <c r="DE8" s="764"/>
      <c r="DF8" s="765"/>
      <c r="DG8" s="763" t="s">
        <v>550</v>
      </c>
      <c r="DH8" s="764"/>
      <c r="DI8" s="764"/>
      <c r="DJ8" s="764"/>
      <c r="DK8" s="765"/>
      <c r="DL8" s="763" t="s">
        <v>550</v>
      </c>
      <c r="DM8" s="764"/>
      <c r="DN8" s="764"/>
      <c r="DO8" s="764"/>
      <c r="DP8" s="765"/>
      <c r="DQ8" s="763" t="s">
        <v>550</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556</v>
      </c>
      <c r="BT9" s="761"/>
      <c r="BU9" s="761"/>
      <c r="BV9" s="761"/>
      <c r="BW9" s="761"/>
      <c r="BX9" s="761"/>
      <c r="BY9" s="761"/>
      <c r="BZ9" s="761"/>
      <c r="CA9" s="761"/>
      <c r="CB9" s="761"/>
      <c r="CC9" s="761"/>
      <c r="CD9" s="761"/>
      <c r="CE9" s="761"/>
      <c r="CF9" s="761"/>
      <c r="CG9" s="762"/>
      <c r="CH9" s="763" t="s">
        <v>550</v>
      </c>
      <c r="CI9" s="764"/>
      <c r="CJ9" s="764"/>
      <c r="CK9" s="764"/>
      <c r="CL9" s="765"/>
      <c r="CM9" s="763">
        <v>10</v>
      </c>
      <c r="CN9" s="764"/>
      <c r="CO9" s="764"/>
      <c r="CP9" s="764"/>
      <c r="CQ9" s="765"/>
      <c r="CR9" s="763">
        <v>5</v>
      </c>
      <c r="CS9" s="764"/>
      <c r="CT9" s="764"/>
      <c r="CU9" s="764"/>
      <c r="CV9" s="765"/>
      <c r="CW9" s="763" t="s">
        <v>550</v>
      </c>
      <c r="CX9" s="764"/>
      <c r="CY9" s="764"/>
      <c r="CZ9" s="764"/>
      <c r="DA9" s="765"/>
      <c r="DB9" s="763" t="s">
        <v>550</v>
      </c>
      <c r="DC9" s="764"/>
      <c r="DD9" s="764"/>
      <c r="DE9" s="764"/>
      <c r="DF9" s="765"/>
      <c r="DG9" s="763" t="s">
        <v>550</v>
      </c>
      <c r="DH9" s="764"/>
      <c r="DI9" s="764"/>
      <c r="DJ9" s="764"/>
      <c r="DK9" s="765"/>
      <c r="DL9" s="763" t="s">
        <v>550</v>
      </c>
      <c r="DM9" s="764"/>
      <c r="DN9" s="764"/>
      <c r="DO9" s="764"/>
      <c r="DP9" s="765"/>
      <c r="DQ9" s="763" t="s">
        <v>550</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83</v>
      </c>
      <c r="AG23" s="780"/>
      <c r="AH23" s="780"/>
      <c r="AI23" s="780"/>
      <c r="AJ23" s="783"/>
      <c r="AK23" s="784"/>
      <c r="AL23" s="785"/>
      <c r="AM23" s="785"/>
      <c r="AN23" s="785"/>
      <c r="AO23" s="785"/>
      <c r="AP23" s="780">
        <v>2785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537</v>
      </c>
      <c r="R28" s="810"/>
      <c r="S28" s="810"/>
      <c r="T28" s="810"/>
      <c r="U28" s="810"/>
      <c r="V28" s="810">
        <v>529</v>
      </c>
      <c r="W28" s="810"/>
      <c r="X28" s="810"/>
      <c r="Y28" s="810"/>
      <c r="Z28" s="810"/>
      <c r="AA28" s="810">
        <v>8</v>
      </c>
      <c r="AB28" s="810"/>
      <c r="AC28" s="810"/>
      <c r="AD28" s="810"/>
      <c r="AE28" s="811"/>
      <c r="AF28" s="812">
        <v>8</v>
      </c>
      <c r="AG28" s="810"/>
      <c r="AH28" s="810"/>
      <c r="AI28" s="810"/>
      <c r="AJ28" s="813"/>
      <c r="AK28" s="814">
        <v>60</v>
      </c>
      <c r="AL28" s="815"/>
      <c r="AM28" s="815"/>
      <c r="AN28" s="815"/>
      <c r="AO28" s="815"/>
      <c r="AP28" s="815" t="s">
        <v>550</v>
      </c>
      <c r="AQ28" s="815"/>
      <c r="AR28" s="815"/>
      <c r="AS28" s="815"/>
      <c r="AT28" s="815"/>
      <c r="AU28" s="815" t="s">
        <v>550</v>
      </c>
      <c r="AV28" s="815"/>
      <c r="AW28" s="815"/>
      <c r="AX28" s="815"/>
      <c r="AY28" s="815"/>
      <c r="AZ28" s="816" t="s">
        <v>550</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82</v>
      </c>
      <c r="R29" s="771"/>
      <c r="S29" s="771"/>
      <c r="T29" s="771"/>
      <c r="U29" s="771"/>
      <c r="V29" s="771">
        <v>82</v>
      </c>
      <c r="W29" s="771"/>
      <c r="X29" s="771"/>
      <c r="Y29" s="771"/>
      <c r="Z29" s="771"/>
      <c r="AA29" s="771" t="s">
        <v>550</v>
      </c>
      <c r="AB29" s="771"/>
      <c r="AC29" s="771"/>
      <c r="AD29" s="771"/>
      <c r="AE29" s="772"/>
      <c r="AF29" s="773" t="s">
        <v>122</v>
      </c>
      <c r="AG29" s="774"/>
      <c r="AH29" s="774"/>
      <c r="AI29" s="774"/>
      <c r="AJ29" s="775"/>
      <c r="AK29" s="821">
        <v>26</v>
      </c>
      <c r="AL29" s="817"/>
      <c r="AM29" s="817"/>
      <c r="AN29" s="817"/>
      <c r="AO29" s="817"/>
      <c r="AP29" s="817" t="s">
        <v>550</v>
      </c>
      <c r="AQ29" s="817"/>
      <c r="AR29" s="817"/>
      <c r="AS29" s="817"/>
      <c r="AT29" s="817"/>
      <c r="AU29" s="817" t="s">
        <v>550</v>
      </c>
      <c r="AV29" s="817"/>
      <c r="AW29" s="817"/>
      <c r="AX29" s="817"/>
      <c r="AY29" s="817"/>
      <c r="AZ29" s="818" t="s">
        <v>550</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690</v>
      </c>
      <c r="R30" s="771"/>
      <c r="S30" s="771"/>
      <c r="T30" s="771"/>
      <c r="U30" s="771"/>
      <c r="V30" s="771">
        <v>682</v>
      </c>
      <c r="W30" s="771"/>
      <c r="X30" s="771"/>
      <c r="Y30" s="771"/>
      <c r="Z30" s="771"/>
      <c r="AA30" s="771">
        <v>8</v>
      </c>
      <c r="AB30" s="771"/>
      <c r="AC30" s="771"/>
      <c r="AD30" s="771"/>
      <c r="AE30" s="772"/>
      <c r="AF30" s="773">
        <v>8</v>
      </c>
      <c r="AG30" s="774"/>
      <c r="AH30" s="774"/>
      <c r="AI30" s="774"/>
      <c r="AJ30" s="775"/>
      <c r="AK30" s="821">
        <v>109</v>
      </c>
      <c r="AL30" s="817"/>
      <c r="AM30" s="817"/>
      <c r="AN30" s="817"/>
      <c r="AO30" s="817"/>
      <c r="AP30" s="817" t="s">
        <v>550</v>
      </c>
      <c r="AQ30" s="817"/>
      <c r="AR30" s="817"/>
      <c r="AS30" s="817"/>
      <c r="AT30" s="817"/>
      <c r="AU30" s="817" t="s">
        <v>550</v>
      </c>
      <c r="AV30" s="817"/>
      <c r="AW30" s="817"/>
      <c r="AX30" s="817"/>
      <c r="AY30" s="817"/>
      <c r="AZ30" s="818" t="s">
        <v>550</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2</v>
      </c>
      <c r="R31" s="771"/>
      <c r="S31" s="771"/>
      <c r="T31" s="771"/>
      <c r="U31" s="771"/>
      <c r="V31" s="771">
        <v>2</v>
      </c>
      <c r="W31" s="771"/>
      <c r="X31" s="771"/>
      <c r="Y31" s="771"/>
      <c r="Z31" s="771"/>
      <c r="AA31" s="771" t="s">
        <v>550</v>
      </c>
      <c r="AB31" s="771"/>
      <c r="AC31" s="771"/>
      <c r="AD31" s="771"/>
      <c r="AE31" s="772"/>
      <c r="AF31" s="773" t="s">
        <v>122</v>
      </c>
      <c r="AG31" s="774"/>
      <c r="AH31" s="774"/>
      <c r="AI31" s="774"/>
      <c r="AJ31" s="775"/>
      <c r="AK31" s="821">
        <v>1</v>
      </c>
      <c r="AL31" s="817"/>
      <c r="AM31" s="817"/>
      <c r="AN31" s="817"/>
      <c r="AO31" s="817"/>
      <c r="AP31" s="817" t="s">
        <v>550</v>
      </c>
      <c r="AQ31" s="817"/>
      <c r="AR31" s="817"/>
      <c r="AS31" s="817"/>
      <c r="AT31" s="817"/>
      <c r="AU31" s="817" t="s">
        <v>550</v>
      </c>
      <c r="AV31" s="817"/>
      <c r="AW31" s="817"/>
      <c r="AX31" s="817"/>
      <c r="AY31" s="817"/>
      <c r="AZ31" s="818" t="s">
        <v>550</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533</v>
      </c>
      <c r="R32" s="771"/>
      <c r="S32" s="771"/>
      <c r="T32" s="771"/>
      <c r="U32" s="771"/>
      <c r="V32" s="771">
        <v>552</v>
      </c>
      <c r="W32" s="771"/>
      <c r="X32" s="771"/>
      <c r="Y32" s="771"/>
      <c r="Z32" s="771"/>
      <c r="AA32" s="771">
        <v>-19</v>
      </c>
      <c r="AB32" s="771"/>
      <c r="AC32" s="771"/>
      <c r="AD32" s="771"/>
      <c r="AE32" s="772"/>
      <c r="AF32" s="773">
        <v>64</v>
      </c>
      <c r="AG32" s="774"/>
      <c r="AH32" s="774"/>
      <c r="AI32" s="774"/>
      <c r="AJ32" s="775"/>
      <c r="AK32" s="821">
        <v>81</v>
      </c>
      <c r="AL32" s="817"/>
      <c r="AM32" s="817"/>
      <c r="AN32" s="817"/>
      <c r="AO32" s="817"/>
      <c r="AP32" s="817">
        <v>470</v>
      </c>
      <c r="AQ32" s="817"/>
      <c r="AR32" s="817"/>
      <c r="AS32" s="817"/>
      <c r="AT32" s="817"/>
      <c r="AU32" s="817">
        <v>286</v>
      </c>
      <c r="AV32" s="817"/>
      <c r="AW32" s="817"/>
      <c r="AX32" s="817"/>
      <c r="AY32" s="817"/>
      <c r="AZ32" s="818" t="s">
        <v>550</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395</v>
      </c>
      <c r="C33" s="768"/>
      <c r="D33" s="768"/>
      <c r="E33" s="768"/>
      <c r="F33" s="768"/>
      <c r="G33" s="768"/>
      <c r="H33" s="768"/>
      <c r="I33" s="768"/>
      <c r="J33" s="768"/>
      <c r="K33" s="768"/>
      <c r="L33" s="768"/>
      <c r="M33" s="768"/>
      <c r="N33" s="768"/>
      <c r="O33" s="768"/>
      <c r="P33" s="769"/>
      <c r="Q33" s="770">
        <v>278</v>
      </c>
      <c r="R33" s="771"/>
      <c r="S33" s="771"/>
      <c r="T33" s="771"/>
      <c r="U33" s="771"/>
      <c r="V33" s="771">
        <v>308</v>
      </c>
      <c r="W33" s="771"/>
      <c r="X33" s="771"/>
      <c r="Y33" s="771"/>
      <c r="Z33" s="771"/>
      <c r="AA33" s="771">
        <v>-30</v>
      </c>
      <c r="AB33" s="771"/>
      <c r="AC33" s="771"/>
      <c r="AD33" s="771"/>
      <c r="AE33" s="772"/>
      <c r="AF33" s="773">
        <v>100</v>
      </c>
      <c r="AG33" s="774"/>
      <c r="AH33" s="774"/>
      <c r="AI33" s="774"/>
      <c r="AJ33" s="775"/>
      <c r="AK33" s="821">
        <v>104</v>
      </c>
      <c r="AL33" s="817"/>
      <c r="AM33" s="817"/>
      <c r="AN33" s="817"/>
      <c r="AO33" s="817"/>
      <c r="AP33" s="817">
        <v>270</v>
      </c>
      <c r="AQ33" s="817"/>
      <c r="AR33" s="817"/>
      <c r="AS33" s="817"/>
      <c r="AT33" s="817"/>
      <c r="AU33" s="817">
        <v>217</v>
      </c>
      <c r="AV33" s="817"/>
      <c r="AW33" s="817"/>
      <c r="AX33" s="817"/>
      <c r="AY33" s="817"/>
      <c r="AZ33" s="818" t="s">
        <v>550</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396</v>
      </c>
      <c r="C34" s="768"/>
      <c r="D34" s="768"/>
      <c r="E34" s="768"/>
      <c r="F34" s="768"/>
      <c r="G34" s="768"/>
      <c r="H34" s="768"/>
      <c r="I34" s="768"/>
      <c r="J34" s="768"/>
      <c r="K34" s="768"/>
      <c r="L34" s="768"/>
      <c r="M34" s="768"/>
      <c r="N34" s="768"/>
      <c r="O34" s="768"/>
      <c r="P34" s="769"/>
      <c r="Q34" s="770">
        <v>524</v>
      </c>
      <c r="R34" s="771"/>
      <c r="S34" s="771"/>
      <c r="T34" s="771"/>
      <c r="U34" s="771"/>
      <c r="V34" s="771">
        <v>524</v>
      </c>
      <c r="W34" s="771"/>
      <c r="X34" s="771"/>
      <c r="Y34" s="771"/>
      <c r="Z34" s="771"/>
      <c r="AA34" s="771">
        <v>0</v>
      </c>
      <c r="AB34" s="771"/>
      <c r="AC34" s="771"/>
      <c r="AD34" s="771"/>
      <c r="AE34" s="772"/>
      <c r="AF34" s="773">
        <v>190</v>
      </c>
      <c r="AG34" s="774"/>
      <c r="AH34" s="774"/>
      <c r="AI34" s="774"/>
      <c r="AJ34" s="775"/>
      <c r="AK34" s="821">
        <v>262</v>
      </c>
      <c r="AL34" s="817"/>
      <c r="AM34" s="817"/>
      <c r="AN34" s="817"/>
      <c r="AO34" s="817"/>
      <c r="AP34" s="817">
        <v>17</v>
      </c>
      <c r="AQ34" s="817"/>
      <c r="AR34" s="817"/>
      <c r="AS34" s="817"/>
      <c r="AT34" s="817"/>
      <c r="AU34" s="817">
        <v>16</v>
      </c>
      <c r="AV34" s="817"/>
      <c r="AW34" s="817"/>
      <c r="AX34" s="817"/>
      <c r="AY34" s="817"/>
      <c r="AZ34" s="818" t="s">
        <v>550</v>
      </c>
      <c r="BA34" s="818"/>
      <c r="BB34" s="818"/>
      <c r="BC34" s="818"/>
      <c r="BD34" s="818"/>
      <c r="BE34" s="819" t="s">
        <v>394</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369</v>
      </c>
      <c r="AG63" s="831"/>
      <c r="AH63" s="831"/>
      <c r="AI63" s="831"/>
      <c r="AJ63" s="832"/>
      <c r="AK63" s="833"/>
      <c r="AL63" s="828"/>
      <c r="AM63" s="828"/>
      <c r="AN63" s="828"/>
      <c r="AO63" s="828"/>
      <c r="AP63" s="831">
        <v>757</v>
      </c>
      <c r="AQ63" s="831"/>
      <c r="AR63" s="831"/>
      <c r="AS63" s="831"/>
      <c r="AT63" s="831"/>
      <c r="AU63" s="831">
        <v>519</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551</v>
      </c>
      <c r="C68" s="857"/>
      <c r="D68" s="857"/>
      <c r="E68" s="857"/>
      <c r="F68" s="857"/>
      <c r="G68" s="857"/>
      <c r="H68" s="857"/>
      <c r="I68" s="857"/>
      <c r="J68" s="857"/>
      <c r="K68" s="857"/>
      <c r="L68" s="857"/>
      <c r="M68" s="857"/>
      <c r="N68" s="857"/>
      <c r="O68" s="857"/>
      <c r="P68" s="858"/>
      <c r="Q68" s="859">
        <v>724</v>
      </c>
      <c r="R68" s="853"/>
      <c r="S68" s="853"/>
      <c r="T68" s="853"/>
      <c r="U68" s="853"/>
      <c r="V68" s="853">
        <v>724</v>
      </c>
      <c r="W68" s="853"/>
      <c r="X68" s="853"/>
      <c r="Y68" s="853"/>
      <c r="Z68" s="853"/>
      <c r="AA68" s="853">
        <v>0</v>
      </c>
      <c r="AB68" s="853"/>
      <c r="AC68" s="853"/>
      <c r="AD68" s="853"/>
      <c r="AE68" s="853"/>
      <c r="AF68" s="853">
        <v>0</v>
      </c>
      <c r="AG68" s="853"/>
      <c r="AH68" s="853"/>
      <c r="AI68" s="853"/>
      <c r="AJ68" s="853"/>
      <c r="AK68" s="853" t="s">
        <v>550</v>
      </c>
      <c r="AL68" s="853"/>
      <c r="AM68" s="853"/>
      <c r="AN68" s="853"/>
      <c r="AO68" s="853"/>
      <c r="AP68" s="853" t="s">
        <v>550</v>
      </c>
      <c r="AQ68" s="853"/>
      <c r="AR68" s="853"/>
      <c r="AS68" s="853"/>
      <c r="AT68" s="853"/>
      <c r="AU68" s="853" t="s">
        <v>550</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552</v>
      </c>
      <c r="C69" s="861"/>
      <c r="D69" s="861"/>
      <c r="E69" s="861"/>
      <c r="F69" s="861"/>
      <c r="G69" s="861"/>
      <c r="H69" s="861"/>
      <c r="I69" s="861"/>
      <c r="J69" s="861"/>
      <c r="K69" s="861"/>
      <c r="L69" s="861"/>
      <c r="M69" s="861"/>
      <c r="N69" s="861"/>
      <c r="O69" s="861"/>
      <c r="P69" s="862"/>
      <c r="Q69" s="863">
        <v>2003</v>
      </c>
      <c r="R69" s="817"/>
      <c r="S69" s="817"/>
      <c r="T69" s="817"/>
      <c r="U69" s="817"/>
      <c r="V69" s="817">
        <v>1977</v>
      </c>
      <c r="W69" s="817"/>
      <c r="X69" s="817"/>
      <c r="Y69" s="817"/>
      <c r="Z69" s="817"/>
      <c r="AA69" s="817">
        <v>26</v>
      </c>
      <c r="AB69" s="817"/>
      <c r="AC69" s="817"/>
      <c r="AD69" s="817"/>
      <c r="AE69" s="817"/>
      <c r="AF69" s="817">
        <v>26</v>
      </c>
      <c r="AG69" s="817"/>
      <c r="AH69" s="817"/>
      <c r="AI69" s="817"/>
      <c r="AJ69" s="817"/>
      <c r="AK69" s="817" t="s">
        <v>550</v>
      </c>
      <c r="AL69" s="817"/>
      <c r="AM69" s="817"/>
      <c r="AN69" s="817"/>
      <c r="AO69" s="817"/>
      <c r="AP69" s="817">
        <v>4</v>
      </c>
      <c r="AQ69" s="817"/>
      <c r="AR69" s="817"/>
      <c r="AS69" s="817"/>
      <c r="AT69" s="817"/>
      <c r="AU69" s="817">
        <v>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553</v>
      </c>
      <c r="C70" s="861"/>
      <c r="D70" s="861"/>
      <c r="E70" s="861"/>
      <c r="F70" s="861"/>
      <c r="G70" s="861"/>
      <c r="H70" s="861"/>
      <c r="I70" s="861"/>
      <c r="J70" s="861"/>
      <c r="K70" s="861"/>
      <c r="L70" s="861"/>
      <c r="M70" s="861"/>
      <c r="N70" s="861"/>
      <c r="O70" s="861"/>
      <c r="P70" s="862"/>
      <c r="Q70" s="863">
        <v>44</v>
      </c>
      <c r="R70" s="817"/>
      <c r="S70" s="817"/>
      <c r="T70" s="817"/>
      <c r="U70" s="817"/>
      <c r="V70" s="817">
        <v>40</v>
      </c>
      <c r="W70" s="817"/>
      <c r="X70" s="817"/>
      <c r="Y70" s="817"/>
      <c r="Z70" s="817"/>
      <c r="AA70" s="817">
        <v>4</v>
      </c>
      <c r="AB70" s="817"/>
      <c r="AC70" s="817"/>
      <c r="AD70" s="817"/>
      <c r="AE70" s="817"/>
      <c r="AF70" s="817">
        <v>4</v>
      </c>
      <c r="AG70" s="817"/>
      <c r="AH70" s="817"/>
      <c r="AI70" s="817"/>
      <c r="AJ70" s="817"/>
      <c r="AK70" s="817" t="s">
        <v>550</v>
      </c>
      <c r="AL70" s="817"/>
      <c r="AM70" s="817"/>
      <c r="AN70" s="817"/>
      <c r="AO70" s="817"/>
      <c r="AP70" s="817" t="s">
        <v>550</v>
      </c>
      <c r="AQ70" s="817"/>
      <c r="AR70" s="817"/>
      <c r="AS70" s="817"/>
      <c r="AT70" s="817"/>
      <c r="AU70" s="817" t="s">
        <v>550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30</v>
      </c>
      <c r="AG88" s="831"/>
      <c r="AH88" s="831"/>
      <c r="AI88" s="831"/>
      <c r="AJ88" s="831"/>
      <c r="AK88" s="828"/>
      <c r="AL88" s="828"/>
      <c r="AM88" s="828"/>
      <c r="AN88" s="828"/>
      <c r="AO88" s="828"/>
      <c r="AP88" s="831">
        <v>4</v>
      </c>
      <c r="AQ88" s="831"/>
      <c r="AR88" s="831"/>
      <c r="AS88" s="831"/>
      <c r="AT88" s="831"/>
      <c r="AU88" s="831">
        <v>0</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45</v>
      </c>
      <c r="CS102" s="839"/>
      <c r="CT102" s="839"/>
      <c r="CU102" s="839"/>
      <c r="CV102" s="878"/>
      <c r="CW102" s="877">
        <v>2</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295</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295</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295</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517031</v>
      </c>
      <c r="AB110" s="887"/>
      <c r="AC110" s="887"/>
      <c r="AD110" s="887"/>
      <c r="AE110" s="888"/>
      <c r="AF110" s="889">
        <v>513613</v>
      </c>
      <c r="AG110" s="887"/>
      <c r="AH110" s="887"/>
      <c r="AI110" s="887"/>
      <c r="AJ110" s="888"/>
      <c r="AK110" s="889">
        <v>481391</v>
      </c>
      <c r="AL110" s="887"/>
      <c r="AM110" s="887"/>
      <c r="AN110" s="887"/>
      <c r="AO110" s="888"/>
      <c r="AP110" s="890">
        <v>17.600000000000001</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3377993</v>
      </c>
      <c r="BR110" s="918"/>
      <c r="BS110" s="918"/>
      <c r="BT110" s="918"/>
      <c r="BU110" s="918"/>
      <c r="BV110" s="918">
        <v>3038716</v>
      </c>
      <c r="BW110" s="918"/>
      <c r="BX110" s="918"/>
      <c r="BY110" s="918"/>
      <c r="BZ110" s="918"/>
      <c r="CA110" s="918">
        <v>2785046</v>
      </c>
      <c r="CB110" s="918"/>
      <c r="CC110" s="918"/>
      <c r="CD110" s="918"/>
      <c r="CE110" s="918"/>
      <c r="CF110" s="931">
        <v>101.9</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41891</v>
      </c>
      <c r="BR111" s="913"/>
      <c r="BS111" s="913"/>
      <c r="BT111" s="913"/>
      <c r="BU111" s="913"/>
      <c r="BV111" s="913">
        <v>34416</v>
      </c>
      <c r="BW111" s="913"/>
      <c r="BX111" s="913"/>
      <c r="BY111" s="913"/>
      <c r="BZ111" s="913"/>
      <c r="CA111" s="913">
        <v>27050</v>
      </c>
      <c r="CB111" s="913"/>
      <c r="CC111" s="913"/>
      <c r="CD111" s="913"/>
      <c r="CE111" s="913"/>
      <c r="CF111" s="907">
        <v>1</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431750</v>
      </c>
      <c r="BR112" s="913"/>
      <c r="BS112" s="913"/>
      <c r="BT112" s="913"/>
      <c r="BU112" s="913"/>
      <c r="BV112" s="913">
        <v>458599</v>
      </c>
      <c r="BW112" s="913"/>
      <c r="BX112" s="913"/>
      <c r="BY112" s="913"/>
      <c r="BZ112" s="913"/>
      <c r="CA112" s="913">
        <v>520048</v>
      </c>
      <c r="CB112" s="913"/>
      <c r="CC112" s="913"/>
      <c r="CD112" s="913"/>
      <c r="CE112" s="913"/>
      <c r="CF112" s="907">
        <v>19</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69774</v>
      </c>
      <c r="AB113" s="925"/>
      <c r="AC113" s="925"/>
      <c r="AD113" s="925"/>
      <c r="AE113" s="926"/>
      <c r="AF113" s="927">
        <v>73258</v>
      </c>
      <c r="AG113" s="925"/>
      <c r="AH113" s="925"/>
      <c r="AI113" s="925"/>
      <c r="AJ113" s="926"/>
      <c r="AK113" s="927">
        <v>88298</v>
      </c>
      <c r="AL113" s="925"/>
      <c r="AM113" s="925"/>
      <c r="AN113" s="925"/>
      <c r="AO113" s="926"/>
      <c r="AP113" s="928">
        <v>3.2</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1492</v>
      </c>
      <c r="BR113" s="913"/>
      <c r="BS113" s="913"/>
      <c r="BT113" s="913"/>
      <c r="BU113" s="913"/>
      <c r="BV113" s="913">
        <v>970</v>
      </c>
      <c r="BW113" s="913"/>
      <c r="BX113" s="913"/>
      <c r="BY113" s="913"/>
      <c r="BZ113" s="913"/>
      <c r="CA113" s="913">
        <v>443</v>
      </c>
      <c r="CB113" s="913"/>
      <c r="CC113" s="913"/>
      <c r="CD113" s="913"/>
      <c r="CE113" s="913"/>
      <c r="CF113" s="907">
        <v>0</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677</v>
      </c>
      <c r="AB114" s="946"/>
      <c r="AC114" s="946"/>
      <c r="AD114" s="946"/>
      <c r="AE114" s="947"/>
      <c r="AF114" s="948">
        <v>716</v>
      </c>
      <c r="AG114" s="946"/>
      <c r="AH114" s="946"/>
      <c r="AI114" s="946"/>
      <c r="AJ114" s="947"/>
      <c r="AK114" s="948">
        <v>585</v>
      </c>
      <c r="AL114" s="946"/>
      <c r="AM114" s="946"/>
      <c r="AN114" s="946"/>
      <c r="AO114" s="947"/>
      <c r="AP114" s="949">
        <v>0</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608687</v>
      </c>
      <c r="BR114" s="913"/>
      <c r="BS114" s="913"/>
      <c r="BT114" s="913"/>
      <c r="BU114" s="913"/>
      <c r="BV114" s="913">
        <v>623435</v>
      </c>
      <c r="BW114" s="913"/>
      <c r="BX114" s="913"/>
      <c r="BY114" s="913"/>
      <c r="BZ114" s="913"/>
      <c r="CA114" s="913">
        <v>692573</v>
      </c>
      <c r="CB114" s="913"/>
      <c r="CC114" s="913"/>
      <c r="CD114" s="913"/>
      <c r="CE114" s="913"/>
      <c r="CF114" s="907">
        <v>25.3</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339</v>
      </c>
      <c r="AB115" s="925"/>
      <c r="AC115" s="925"/>
      <c r="AD115" s="925"/>
      <c r="AE115" s="926"/>
      <c r="AF115" s="927">
        <v>7747</v>
      </c>
      <c r="AG115" s="925"/>
      <c r="AH115" s="925"/>
      <c r="AI115" s="925"/>
      <c r="AJ115" s="926"/>
      <c r="AK115" s="927">
        <v>7569</v>
      </c>
      <c r="AL115" s="925"/>
      <c r="AM115" s="925"/>
      <c r="AN115" s="925"/>
      <c r="AO115" s="926"/>
      <c r="AP115" s="928">
        <v>0.3</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41891</v>
      </c>
      <c r="DH116" s="946"/>
      <c r="DI116" s="946"/>
      <c r="DJ116" s="946"/>
      <c r="DK116" s="947"/>
      <c r="DL116" s="948">
        <v>34416</v>
      </c>
      <c r="DM116" s="946"/>
      <c r="DN116" s="946"/>
      <c r="DO116" s="946"/>
      <c r="DP116" s="947"/>
      <c r="DQ116" s="948">
        <v>27050</v>
      </c>
      <c r="DR116" s="946"/>
      <c r="DS116" s="946"/>
      <c r="DT116" s="946"/>
      <c r="DU116" s="947"/>
      <c r="DV116" s="949">
        <v>1</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587821</v>
      </c>
      <c r="AB117" s="966"/>
      <c r="AC117" s="966"/>
      <c r="AD117" s="966"/>
      <c r="AE117" s="967"/>
      <c r="AF117" s="968">
        <v>595334</v>
      </c>
      <c r="AG117" s="966"/>
      <c r="AH117" s="966"/>
      <c r="AI117" s="966"/>
      <c r="AJ117" s="967"/>
      <c r="AK117" s="968">
        <v>577843</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295</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443</v>
      </c>
      <c r="BP119" s="992"/>
      <c r="BQ119" s="986">
        <v>4461813</v>
      </c>
      <c r="BR119" s="987"/>
      <c r="BS119" s="987"/>
      <c r="BT119" s="987"/>
      <c r="BU119" s="987"/>
      <c r="BV119" s="987">
        <v>4156136</v>
      </c>
      <c r="BW119" s="987"/>
      <c r="BX119" s="987"/>
      <c r="BY119" s="987"/>
      <c r="BZ119" s="987"/>
      <c r="CA119" s="987">
        <v>4025160</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5915501</v>
      </c>
      <c r="BR120" s="918"/>
      <c r="BS120" s="918"/>
      <c r="BT120" s="918"/>
      <c r="BU120" s="918"/>
      <c r="BV120" s="918">
        <v>6034031</v>
      </c>
      <c r="BW120" s="918"/>
      <c r="BX120" s="918"/>
      <c r="BY120" s="918"/>
      <c r="BZ120" s="918"/>
      <c r="CA120" s="918">
        <v>5745310</v>
      </c>
      <c r="CB120" s="918"/>
      <c r="CC120" s="918"/>
      <c r="CD120" s="918"/>
      <c r="CE120" s="918"/>
      <c r="CF120" s="931">
        <v>210.3</v>
      </c>
      <c r="CG120" s="932"/>
      <c r="CH120" s="932"/>
      <c r="CI120" s="932"/>
      <c r="CJ120" s="932"/>
      <c r="CK120" s="993" t="s">
        <v>447</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286222</v>
      </c>
      <c r="DR120" s="918"/>
      <c r="DS120" s="918"/>
      <c r="DT120" s="918"/>
      <c r="DU120" s="918"/>
      <c r="DV120" s="919">
        <v>10.5</v>
      </c>
      <c r="DW120" s="919"/>
      <c r="DX120" s="919"/>
      <c r="DY120" s="919"/>
      <c r="DZ120" s="920"/>
    </row>
    <row r="121" spans="1:130" s="212" customFormat="1" ht="26.25" customHeight="1" x14ac:dyDescent="0.15">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217409</v>
      </c>
      <c r="DR121" s="913"/>
      <c r="DS121" s="913"/>
      <c r="DT121" s="913"/>
      <c r="DU121" s="913"/>
      <c r="DV121" s="914">
        <v>8</v>
      </c>
      <c r="DW121" s="914"/>
      <c r="DX121" s="914"/>
      <c r="DY121" s="914"/>
      <c r="DZ121" s="915"/>
    </row>
    <row r="122" spans="1:130" s="212" customFormat="1" ht="26.25" customHeight="1" x14ac:dyDescent="0.15">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3458632</v>
      </c>
      <c r="BR122" s="987"/>
      <c r="BS122" s="987"/>
      <c r="BT122" s="987"/>
      <c r="BU122" s="987"/>
      <c r="BV122" s="987">
        <v>3192574</v>
      </c>
      <c r="BW122" s="987"/>
      <c r="BX122" s="987"/>
      <c r="BY122" s="987"/>
      <c r="BZ122" s="987"/>
      <c r="CA122" s="987">
        <v>2984531</v>
      </c>
      <c r="CB122" s="987"/>
      <c r="CC122" s="987"/>
      <c r="CD122" s="987"/>
      <c r="CE122" s="987"/>
      <c r="CF122" s="1004">
        <v>109.2</v>
      </c>
      <c r="CG122" s="1005"/>
      <c r="CH122" s="1005"/>
      <c r="CI122" s="1005"/>
      <c r="CJ122" s="1005"/>
      <c r="CK122" s="996"/>
      <c r="CL122" s="997"/>
      <c r="CM122" s="997"/>
      <c r="CN122" s="997"/>
      <c r="CO122" s="998"/>
      <c r="CP122" s="1006" t="s">
        <v>396</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v>19095</v>
      </c>
      <c r="DM122" s="913"/>
      <c r="DN122" s="913"/>
      <c r="DO122" s="913"/>
      <c r="DP122" s="913"/>
      <c r="DQ122" s="913">
        <v>16417</v>
      </c>
      <c r="DR122" s="913"/>
      <c r="DS122" s="913"/>
      <c r="DT122" s="913"/>
      <c r="DU122" s="913"/>
      <c r="DV122" s="914">
        <v>0.6</v>
      </c>
      <c r="DW122" s="914"/>
      <c r="DX122" s="914"/>
      <c r="DY122" s="914"/>
      <c r="DZ122" s="915"/>
    </row>
    <row r="123" spans="1:130" s="212" customFormat="1" ht="26.25" customHeight="1" x14ac:dyDescent="0.15">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v>7476</v>
      </c>
      <c r="AG123" s="946"/>
      <c r="AH123" s="946"/>
      <c r="AI123" s="946"/>
      <c r="AJ123" s="947"/>
      <c r="AK123" s="948">
        <v>7366</v>
      </c>
      <c r="AL123" s="946"/>
      <c r="AM123" s="946"/>
      <c r="AN123" s="946"/>
      <c r="AO123" s="947"/>
      <c r="AP123" s="949">
        <v>0.3</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451</v>
      </c>
      <c r="BP123" s="992"/>
      <c r="BQ123" s="1050">
        <v>9374133</v>
      </c>
      <c r="BR123" s="1051"/>
      <c r="BS123" s="1051"/>
      <c r="BT123" s="1051"/>
      <c r="BU123" s="1051"/>
      <c r="BV123" s="1051">
        <v>9226605</v>
      </c>
      <c r="BW123" s="1051"/>
      <c r="BX123" s="1051"/>
      <c r="BY123" s="1051"/>
      <c r="BZ123" s="1051"/>
      <c r="CA123" s="1051">
        <v>8729841</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v>431750</v>
      </c>
      <c r="DH124" s="973"/>
      <c r="DI124" s="973"/>
      <c r="DJ124" s="973"/>
      <c r="DK124" s="974"/>
      <c r="DL124" s="972">
        <v>439504</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339</v>
      </c>
      <c r="AB127" s="946"/>
      <c r="AC127" s="946"/>
      <c r="AD127" s="946"/>
      <c r="AE127" s="947"/>
      <c r="AF127" s="948">
        <v>271</v>
      </c>
      <c r="AG127" s="946"/>
      <c r="AH127" s="946"/>
      <c r="AI127" s="946"/>
      <c r="AJ127" s="947"/>
      <c r="AK127" s="948">
        <v>203</v>
      </c>
      <c r="AL127" s="946"/>
      <c r="AM127" s="946"/>
      <c r="AN127" s="946"/>
      <c r="AO127" s="947"/>
      <c r="AP127" s="949">
        <v>0</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69</v>
      </c>
      <c r="AB128" s="1033"/>
      <c r="AC128" s="1033"/>
      <c r="AD128" s="1033"/>
      <c r="AE128" s="1034"/>
      <c r="AF128" s="1035">
        <v>69</v>
      </c>
      <c r="AG128" s="1033"/>
      <c r="AH128" s="1033"/>
      <c r="AI128" s="1033"/>
      <c r="AJ128" s="1034"/>
      <c r="AK128" s="1035">
        <v>5569</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3076886</v>
      </c>
      <c r="AB129" s="946"/>
      <c r="AC129" s="946"/>
      <c r="AD129" s="946"/>
      <c r="AE129" s="947"/>
      <c r="AF129" s="948">
        <v>3083497</v>
      </c>
      <c r="AG129" s="946"/>
      <c r="AH129" s="946"/>
      <c r="AI129" s="946"/>
      <c r="AJ129" s="947"/>
      <c r="AK129" s="948">
        <v>3120887</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382926</v>
      </c>
      <c r="AB130" s="946"/>
      <c r="AC130" s="946"/>
      <c r="AD130" s="946"/>
      <c r="AE130" s="947"/>
      <c r="AF130" s="948">
        <v>396314</v>
      </c>
      <c r="AG130" s="946"/>
      <c r="AH130" s="946"/>
      <c r="AI130" s="946"/>
      <c r="AJ130" s="947"/>
      <c r="AK130" s="948">
        <v>388724</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7.2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2693960</v>
      </c>
      <c r="AB131" s="973"/>
      <c r="AC131" s="973"/>
      <c r="AD131" s="973"/>
      <c r="AE131" s="974"/>
      <c r="AF131" s="972">
        <v>2687183</v>
      </c>
      <c r="AG131" s="973"/>
      <c r="AH131" s="973"/>
      <c r="AI131" s="973"/>
      <c r="AJ131" s="974"/>
      <c r="AK131" s="972">
        <v>2732163</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7.6031570000000004</v>
      </c>
      <c r="AB132" s="1084"/>
      <c r="AC132" s="1084"/>
      <c r="AD132" s="1084"/>
      <c r="AE132" s="1085"/>
      <c r="AF132" s="1086">
        <v>7.4037009999999999</v>
      </c>
      <c r="AG132" s="1084"/>
      <c r="AH132" s="1084"/>
      <c r="AI132" s="1084"/>
      <c r="AJ132" s="1085"/>
      <c r="AK132" s="1086">
        <v>6.7181199999999999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6.5</v>
      </c>
      <c r="AB133" s="1067"/>
      <c r="AC133" s="1067"/>
      <c r="AD133" s="1067"/>
      <c r="AE133" s="1068"/>
      <c r="AF133" s="1066">
        <v>7.1</v>
      </c>
      <c r="AG133" s="1067"/>
      <c r="AH133" s="1067"/>
      <c r="AI133" s="1067"/>
      <c r="AJ133" s="1068"/>
      <c r="AK133" s="1066">
        <v>7.2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2iEuNBpvtAY1QkI17CpkAQ8TuCm7MUP7RrGZktDXpdOJPiVD/DHHJ3jnAUYmyNK3KUQRsMboGF2u7UPJ76F8kw==" saltValue="1RuEy73GuARw68wPyUGb7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9"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D7vTt7V5E2cHVLy2WCNu3XyxZ3TNmyqAdCseDQJmYd3lnV8wCjnD5Hd7GT2yp9GaPomyfvFPR5Z/e183bRFYwg==" saltValue="LokWO0lna7VSmGGnjX3U2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2"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5d0AjSNuoXn3JBwOAoyEtL6hovrL+Mnz8YCV8VESyuJ888mx95zab8+9j6wLsaTsxvhFgPyu3zVdlLJcSa0MA==" saltValue="vYs3ADvP2jnnGvYID+LZ2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792491</v>
      </c>
      <c r="AP9" s="262">
        <v>242426</v>
      </c>
      <c r="AQ9" s="263">
        <v>263788</v>
      </c>
      <c r="AR9" s="264">
        <v>-8.1</v>
      </c>
    </row>
    <row r="10" spans="1:46" ht="13.5" customHeight="1" x14ac:dyDescent="0.15">
      <c r="A10" s="247"/>
      <c r="AK10" s="1103" t="s">
        <v>486</v>
      </c>
      <c r="AL10" s="1104"/>
      <c r="AM10" s="1104"/>
      <c r="AN10" s="1105"/>
      <c r="AO10" s="265">
        <v>162418</v>
      </c>
      <c r="AP10" s="265">
        <v>49684</v>
      </c>
      <c r="AQ10" s="266">
        <v>39680</v>
      </c>
      <c r="AR10" s="267">
        <v>25.2</v>
      </c>
    </row>
    <row r="11" spans="1:46" ht="13.5" customHeight="1" x14ac:dyDescent="0.15">
      <c r="A11" s="247"/>
      <c r="AK11" s="1103" t="s">
        <v>487</v>
      </c>
      <c r="AL11" s="1104"/>
      <c r="AM11" s="1104"/>
      <c r="AN11" s="1105"/>
      <c r="AO11" s="265">
        <v>8789</v>
      </c>
      <c r="AP11" s="265">
        <v>2689</v>
      </c>
      <c r="AQ11" s="266">
        <v>4557</v>
      </c>
      <c r="AR11" s="267">
        <v>-41</v>
      </c>
    </row>
    <row r="12" spans="1:46" ht="13.5" customHeight="1" x14ac:dyDescent="0.15">
      <c r="A12" s="247"/>
      <c r="AK12" s="1103" t="s">
        <v>488</v>
      </c>
      <c r="AL12" s="1104"/>
      <c r="AM12" s="1104"/>
      <c r="AN12" s="1105"/>
      <c r="AO12" s="265" t="s">
        <v>489</v>
      </c>
      <c r="AP12" s="265" t="s">
        <v>489</v>
      </c>
      <c r="AQ12" s="266" t="s">
        <v>489</v>
      </c>
      <c r="AR12" s="267" t="s">
        <v>489</v>
      </c>
    </row>
    <row r="13" spans="1:46" ht="13.5" customHeight="1" x14ac:dyDescent="0.15">
      <c r="A13" s="247"/>
      <c r="AK13" s="1103" t="s">
        <v>490</v>
      </c>
      <c r="AL13" s="1104"/>
      <c r="AM13" s="1104"/>
      <c r="AN13" s="1105"/>
      <c r="AO13" s="265">
        <v>33446</v>
      </c>
      <c r="AP13" s="265">
        <v>10231</v>
      </c>
      <c r="AQ13" s="266">
        <v>12917</v>
      </c>
      <c r="AR13" s="267">
        <v>-20.8</v>
      </c>
    </row>
    <row r="14" spans="1:46" ht="13.5" customHeight="1" x14ac:dyDescent="0.15">
      <c r="A14" s="247"/>
      <c r="AK14" s="1103" t="s">
        <v>491</v>
      </c>
      <c r="AL14" s="1104"/>
      <c r="AM14" s="1104"/>
      <c r="AN14" s="1105"/>
      <c r="AO14" s="265">
        <v>23310</v>
      </c>
      <c r="AP14" s="265">
        <v>7131</v>
      </c>
      <c r="AQ14" s="266">
        <v>4746</v>
      </c>
      <c r="AR14" s="267">
        <v>50.3</v>
      </c>
    </row>
    <row r="15" spans="1:46" ht="13.5" customHeight="1" x14ac:dyDescent="0.15">
      <c r="A15" s="247"/>
      <c r="AK15" s="1106" t="s">
        <v>492</v>
      </c>
      <c r="AL15" s="1107"/>
      <c r="AM15" s="1107"/>
      <c r="AN15" s="1108"/>
      <c r="AO15" s="265">
        <v>-29124</v>
      </c>
      <c r="AP15" s="265">
        <v>-8909</v>
      </c>
      <c r="AQ15" s="266">
        <v>-12765</v>
      </c>
      <c r="AR15" s="267">
        <v>-30.2</v>
      </c>
    </row>
    <row r="16" spans="1:46" x14ac:dyDescent="0.15">
      <c r="A16" s="247"/>
      <c r="AK16" s="1106" t="s">
        <v>178</v>
      </c>
      <c r="AL16" s="1107"/>
      <c r="AM16" s="1107"/>
      <c r="AN16" s="1108"/>
      <c r="AO16" s="265">
        <v>991330</v>
      </c>
      <c r="AP16" s="265">
        <v>303252</v>
      </c>
      <c r="AQ16" s="266">
        <v>312922</v>
      </c>
      <c r="AR16" s="267">
        <v>-3.1</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20.5</v>
      </c>
      <c r="AP21" s="278">
        <v>24.75</v>
      </c>
      <c r="AQ21" s="279">
        <v>-4.25</v>
      </c>
      <c r="AS21" s="280"/>
      <c r="AT21" s="276"/>
    </row>
    <row r="22" spans="1:46" s="248" customFormat="1" x14ac:dyDescent="0.15">
      <c r="A22" s="276"/>
      <c r="AK22" s="1109" t="s">
        <v>498</v>
      </c>
      <c r="AL22" s="1110"/>
      <c r="AM22" s="1110"/>
      <c r="AN22" s="1111"/>
      <c r="AO22" s="281">
        <v>93.7</v>
      </c>
      <c r="AP22" s="282">
        <v>95.6</v>
      </c>
      <c r="AQ22" s="283">
        <v>-1.9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481391</v>
      </c>
      <c r="AP32" s="291">
        <v>147259</v>
      </c>
      <c r="AQ32" s="292">
        <v>170896</v>
      </c>
      <c r="AR32" s="293">
        <v>-13.8</v>
      </c>
    </row>
    <row r="33" spans="1:46" ht="13.5" customHeight="1" x14ac:dyDescent="0.15">
      <c r="A33" s="247"/>
      <c r="AK33" s="1117" t="s">
        <v>503</v>
      </c>
      <c r="AL33" s="1118"/>
      <c r="AM33" s="1118"/>
      <c r="AN33" s="1119"/>
      <c r="AO33" s="291" t="s">
        <v>489</v>
      </c>
      <c r="AP33" s="291" t="s">
        <v>489</v>
      </c>
      <c r="AQ33" s="292" t="s">
        <v>489</v>
      </c>
      <c r="AR33" s="293" t="s">
        <v>489</v>
      </c>
    </row>
    <row r="34" spans="1:46" ht="27" customHeight="1" x14ac:dyDescent="0.15">
      <c r="A34" s="247"/>
      <c r="AK34" s="1117" t="s">
        <v>504</v>
      </c>
      <c r="AL34" s="1118"/>
      <c r="AM34" s="1118"/>
      <c r="AN34" s="1119"/>
      <c r="AO34" s="291" t="s">
        <v>489</v>
      </c>
      <c r="AP34" s="291" t="s">
        <v>489</v>
      </c>
      <c r="AQ34" s="292">
        <v>5</v>
      </c>
      <c r="AR34" s="293" t="s">
        <v>489</v>
      </c>
    </row>
    <row r="35" spans="1:46" ht="27" customHeight="1" x14ac:dyDescent="0.15">
      <c r="A35" s="247"/>
      <c r="AK35" s="1117" t="s">
        <v>505</v>
      </c>
      <c r="AL35" s="1118"/>
      <c r="AM35" s="1118"/>
      <c r="AN35" s="1119"/>
      <c r="AO35" s="291">
        <v>88298</v>
      </c>
      <c r="AP35" s="291">
        <v>27011</v>
      </c>
      <c r="AQ35" s="292">
        <v>33138</v>
      </c>
      <c r="AR35" s="293">
        <v>-18.5</v>
      </c>
    </row>
    <row r="36" spans="1:46" ht="27" customHeight="1" x14ac:dyDescent="0.15">
      <c r="A36" s="247"/>
      <c r="AK36" s="1117" t="s">
        <v>506</v>
      </c>
      <c r="AL36" s="1118"/>
      <c r="AM36" s="1118"/>
      <c r="AN36" s="1119"/>
      <c r="AO36" s="291">
        <v>585</v>
      </c>
      <c r="AP36" s="291">
        <v>179</v>
      </c>
      <c r="AQ36" s="292">
        <v>2943</v>
      </c>
      <c r="AR36" s="293">
        <v>-93.9</v>
      </c>
    </row>
    <row r="37" spans="1:46" ht="13.5" customHeight="1" x14ac:dyDescent="0.15">
      <c r="A37" s="247"/>
      <c r="AK37" s="1117" t="s">
        <v>507</v>
      </c>
      <c r="AL37" s="1118"/>
      <c r="AM37" s="1118"/>
      <c r="AN37" s="1119"/>
      <c r="AO37" s="291">
        <v>7569</v>
      </c>
      <c r="AP37" s="291">
        <v>2315</v>
      </c>
      <c r="AQ37" s="292">
        <v>1487</v>
      </c>
      <c r="AR37" s="293">
        <v>55.7</v>
      </c>
    </row>
    <row r="38" spans="1:46" ht="27" customHeight="1" x14ac:dyDescent="0.15">
      <c r="A38" s="247"/>
      <c r="AK38" s="1120" t="s">
        <v>508</v>
      </c>
      <c r="AL38" s="1121"/>
      <c r="AM38" s="1121"/>
      <c r="AN38" s="1122"/>
      <c r="AO38" s="294" t="s">
        <v>489</v>
      </c>
      <c r="AP38" s="294" t="s">
        <v>489</v>
      </c>
      <c r="AQ38" s="295">
        <v>60</v>
      </c>
      <c r="AR38" s="283" t="s">
        <v>489</v>
      </c>
      <c r="AS38" s="290"/>
    </row>
    <row r="39" spans="1:46" x14ac:dyDescent="0.15">
      <c r="A39" s="247"/>
      <c r="AK39" s="1120" t="s">
        <v>509</v>
      </c>
      <c r="AL39" s="1121"/>
      <c r="AM39" s="1121"/>
      <c r="AN39" s="1122"/>
      <c r="AO39" s="291">
        <v>-5569</v>
      </c>
      <c r="AP39" s="291">
        <v>-1704</v>
      </c>
      <c r="AQ39" s="292">
        <v>-8408</v>
      </c>
      <c r="AR39" s="293">
        <v>-79.7</v>
      </c>
      <c r="AS39" s="290"/>
    </row>
    <row r="40" spans="1:46" ht="27" customHeight="1" x14ac:dyDescent="0.15">
      <c r="A40" s="247"/>
      <c r="AK40" s="1117" t="s">
        <v>510</v>
      </c>
      <c r="AL40" s="1118"/>
      <c r="AM40" s="1118"/>
      <c r="AN40" s="1119"/>
      <c r="AO40" s="291">
        <v>-388724</v>
      </c>
      <c r="AP40" s="291">
        <v>-118912</v>
      </c>
      <c r="AQ40" s="292">
        <v>-141122</v>
      </c>
      <c r="AR40" s="293">
        <v>-15.7</v>
      </c>
      <c r="AS40" s="290"/>
    </row>
    <row r="41" spans="1:46" x14ac:dyDescent="0.15">
      <c r="A41" s="247"/>
      <c r="AK41" s="1123" t="s">
        <v>288</v>
      </c>
      <c r="AL41" s="1124"/>
      <c r="AM41" s="1124"/>
      <c r="AN41" s="1125"/>
      <c r="AO41" s="291">
        <v>183550</v>
      </c>
      <c r="AP41" s="291">
        <v>56149</v>
      </c>
      <c r="AQ41" s="292">
        <v>59000</v>
      </c>
      <c r="AR41" s="293">
        <v>-4.8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640546</v>
      </c>
      <c r="AN51" s="313">
        <v>173074</v>
      </c>
      <c r="AO51" s="314">
        <v>93</v>
      </c>
      <c r="AP51" s="315">
        <v>301035</v>
      </c>
      <c r="AQ51" s="316">
        <v>12.2</v>
      </c>
      <c r="AR51" s="317">
        <v>80.8</v>
      </c>
    </row>
    <row r="52" spans="1:44" x14ac:dyDescent="0.15">
      <c r="A52" s="247"/>
      <c r="AK52" s="318"/>
      <c r="AL52" s="319" t="s">
        <v>520</v>
      </c>
      <c r="AM52" s="320">
        <v>277228</v>
      </c>
      <c r="AN52" s="321">
        <v>74906</v>
      </c>
      <c r="AO52" s="322">
        <v>143.30000000000001</v>
      </c>
      <c r="AP52" s="323">
        <v>154376</v>
      </c>
      <c r="AQ52" s="324">
        <v>29.1</v>
      </c>
      <c r="AR52" s="325">
        <v>114.2</v>
      </c>
    </row>
    <row r="53" spans="1:44" x14ac:dyDescent="0.15">
      <c r="A53" s="247"/>
      <c r="AK53" s="303" t="s">
        <v>521</v>
      </c>
      <c r="AL53" s="304"/>
      <c r="AM53" s="312">
        <v>687496</v>
      </c>
      <c r="AN53" s="313">
        <v>191024</v>
      </c>
      <c r="AO53" s="314">
        <v>10.4</v>
      </c>
      <c r="AP53" s="315">
        <v>277467</v>
      </c>
      <c r="AQ53" s="316">
        <v>-7.8</v>
      </c>
      <c r="AR53" s="317">
        <v>18.2</v>
      </c>
    </row>
    <row r="54" spans="1:44" x14ac:dyDescent="0.15">
      <c r="A54" s="247"/>
      <c r="AK54" s="318"/>
      <c r="AL54" s="319" t="s">
        <v>520</v>
      </c>
      <c r="AM54" s="320">
        <v>117546</v>
      </c>
      <c r="AN54" s="321">
        <v>32661</v>
      </c>
      <c r="AO54" s="322">
        <v>-56.4</v>
      </c>
      <c r="AP54" s="323">
        <v>128378</v>
      </c>
      <c r="AQ54" s="324">
        <v>-16.8</v>
      </c>
      <c r="AR54" s="325">
        <v>-39.6</v>
      </c>
    </row>
    <row r="55" spans="1:44" x14ac:dyDescent="0.15">
      <c r="A55" s="247"/>
      <c r="AK55" s="303" t="s">
        <v>522</v>
      </c>
      <c r="AL55" s="304"/>
      <c r="AM55" s="312">
        <v>643606</v>
      </c>
      <c r="AN55" s="313">
        <v>183887</v>
      </c>
      <c r="AO55" s="314">
        <v>-3.7</v>
      </c>
      <c r="AP55" s="315">
        <v>282256</v>
      </c>
      <c r="AQ55" s="316">
        <v>1.7</v>
      </c>
      <c r="AR55" s="317">
        <v>-5.4</v>
      </c>
    </row>
    <row r="56" spans="1:44" x14ac:dyDescent="0.15">
      <c r="A56" s="247"/>
      <c r="AK56" s="318"/>
      <c r="AL56" s="319" t="s">
        <v>520</v>
      </c>
      <c r="AM56" s="320">
        <v>156346</v>
      </c>
      <c r="AN56" s="321">
        <v>44670</v>
      </c>
      <c r="AO56" s="322">
        <v>36.799999999999997</v>
      </c>
      <c r="AP56" s="323">
        <v>145453</v>
      </c>
      <c r="AQ56" s="324">
        <v>13.3</v>
      </c>
      <c r="AR56" s="325">
        <v>23.5</v>
      </c>
    </row>
    <row r="57" spans="1:44" x14ac:dyDescent="0.15">
      <c r="A57" s="247"/>
      <c r="AK57" s="303" t="s">
        <v>523</v>
      </c>
      <c r="AL57" s="304"/>
      <c r="AM57" s="312">
        <v>399127</v>
      </c>
      <c r="AN57" s="313">
        <v>117218</v>
      </c>
      <c r="AO57" s="314">
        <v>-36.299999999999997</v>
      </c>
      <c r="AP57" s="315">
        <v>295341</v>
      </c>
      <c r="AQ57" s="316">
        <v>4.5999999999999996</v>
      </c>
      <c r="AR57" s="317">
        <v>-40.9</v>
      </c>
    </row>
    <row r="58" spans="1:44" x14ac:dyDescent="0.15">
      <c r="A58" s="247"/>
      <c r="AK58" s="318"/>
      <c r="AL58" s="319" t="s">
        <v>520</v>
      </c>
      <c r="AM58" s="320">
        <v>126777</v>
      </c>
      <c r="AN58" s="321">
        <v>37233</v>
      </c>
      <c r="AO58" s="322">
        <v>-16.600000000000001</v>
      </c>
      <c r="AP58" s="323">
        <v>137402</v>
      </c>
      <c r="AQ58" s="324">
        <v>-5.5</v>
      </c>
      <c r="AR58" s="325">
        <v>-11.1</v>
      </c>
    </row>
    <row r="59" spans="1:44" x14ac:dyDescent="0.15">
      <c r="A59" s="247"/>
      <c r="AK59" s="303" t="s">
        <v>524</v>
      </c>
      <c r="AL59" s="304"/>
      <c r="AM59" s="312">
        <v>780177</v>
      </c>
      <c r="AN59" s="313">
        <v>238659</v>
      </c>
      <c r="AO59" s="314">
        <v>103.6</v>
      </c>
      <c r="AP59" s="315">
        <v>292845</v>
      </c>
      <c r="AQ59" s="316">
        <v>-0.8</v>
      </c>
      <c r="AR59" s="317">
        <v>104.4</v>
      </c>
    </row>
    <row r="60" spans="1:44" x14ac:dyDescent="0.15">
      <c r="A60" s="247"/>
      <c r="AK60" s="318"/>
      <c r="AL60" s="319" t="s">
        <v>520</v>
      </c>
      <c r="AM60" s="320">
        <v>431683</v>
      </c>
      <c r="AN60" s="321">
        <v>132054</v>
      </c>
      <c r="AO60" s="322">
        <v>254.7</v>
      </c>
      <c r="AP60" s="323">
        <v>143187</v>
      </c>
      <c r="AQ60" s="324">
        <v>4.2</v>
      </c>
      <c r="AR60" s="325">
        <v>250.5</v>
      </c>
    </row>
    <row r="61" spans="1:44" x14ac:dyDescent="0.15">
      <c r="A61" s="247"/>
      <c r="AK61" s="303" t="s">
        <v>525</v>
      </c>
      <c r="AL61" s="326"/>
      <c r="AM61" s="312">
        <v>630190</v>
      </c>
      <c r="AN61" s="313">
        <v>180772</v>
      </c>
      <c r="AO61" s="314">
        <v>33.4</v>
      </c>
      <c r="AP61" s="315">
        <v>289789</v>
      </c>
      <c r="AQ61" s="327">
        <v>2</v>
      </c>
      <c r="AR61" s="317">
        <v>31.4</v>
      </c>
    </row>
    <row r="62" spans="1:44" x14ac:dyDescent="0.15">
      <c r="A62" s="247"/>
      <c r="AK62" s="318"/>
      <c r="AL62" s="319" t="s">
        <v>520</v>
      </c>
      <c r="AM62" s="320">
        <v>221916</v>
      </c>
      <c r="AN62" s="321">
        <v>64305</v>
      </c>
      <c r="AO62" s="322">
        <v>72.400000000000006</v>
      </c>
      <c r="AP62" s="323">
        <v>141759</v>
      </c>
      <c r="AQ62" s="324">
        <v>4.9000000000000004</v>
      </c>
      <c r="AR62" s="325">
        <v>67.5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K7gM2lIZ28XlI/gdojAYc7dlvbV5gbfM1lAg1ubvGVgt3OZsMU37lUxllgbwKrSFPgNnd0R6VD/79AjF884gpA==" saltValue="JwSqJlI8rUsTQcwVjw2g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I1DD435R+ItlA4dxdx3xiOyX8AKkhYwqwnPyo3/NgXl0n0UdwpFboPU1AQk+BtvQX/i/xHzX+6NBAhVbFWOj1g==" saltValue="0iu2F1C37lrjALZZv9kGO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B8P0Qtq6ogbgst8WQ5oAT0mPDnZp4CDicOsCN3WE+NfnVHYadCr8Se1alhu5PhIZVpDM4JH92Tczw8IjELc06w==" saltValue="junBri8a7IjIJi4uvbloz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21.91</v>
      </c>
      <c r="G47" s="12">
        <v>18.79</v>
      </c>
      <c r="H47" s="12">
        <v>23.45</v>
      </c>
      <c r="I47" s="12">
        <v>27.26</v>
      </c>
      <c r="J47" s="13">
        <v>24.88</v>
      </c>
    </row>
    <row r="48" spans="2:10" ht="57.75" customHeight="1" x14ac:dyDescent="0.15">
      <c r="B48" s="14"/>
      <c r="C48" s="1128" t="s">
        <v>4</v>
      </c>
      <c r="D48" s="1128"/>
      <c r="E48" s="1129"/>
      <c r="F48" s="15">
        <v>2.67</v>
      </c>
      <c r="G48" s="16">
        <v>2.5299999999999998</v>
      </c>
      <c r="H48" s="16">
        <v>2.54</v>
      </c>
      <c r="I48" s="16">
        <v>2.62</v>
      </c>
      <c r="J48" s="17">
        <v>2.67</v>
      </c>
    </row>
    <row r="49" spans="2:10" ht="57.75" customHeight="1" thickBot="1" x14ac:dyDescent="0.2">
      <c r="B49" s="18"/>
      <c r="C49" s="1130" t="s">
        <v>5</v>
      </c>
      <c r="D49" s="1130"/>
      <c r="E49" s="1131"/>
      <c r="F49" s="19" t="s">
        <v>532</v>
      </c>
      <c r="G49" s="20" t="s">
        <v>533</v>
      </c>
      <c r="H49" s="20">
        <v>4.29</v>
      </c>
      <c r="I49" s="20">
        <v>3.95</v>
      </c>
      <c r="J49" s="21" t="s">
        <v>534</v>
      </c>
    </row>
    <row r="50" spans="2:10" x14ac:dyDescent="0.15"/>
  </sheetData>
  <sheetProtection algorithmName="SHA-512" hashValue="tCOIQMpRBCQZnTOw9H6+o8kSHZCKNFeK+JflOPoo5JM9WX8BBSeblDQM94M4rWdzeWp/HSmfihJZaEyk/Z5dgQ==" saltValue="zRTQ24efMMvPcJ+JEM7m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福田 亜矢子</cp:lastModifiedBy>
  <cp:lastPrinted>2026-03-16T06:19:01Z</cp:lastPrinted>
  <dcterms:created xsi:type="dcterms:W3CDTF">2026-02-23T03:59:16Z</dcterms:created>
  <dcterms:modified xsi:type="dcterms:W3CDTF">2026-03-16T06:25:07Z</dcterms:modified>
  <cp:category/>
</cp:coreProperties>
</file>